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FY108\節能環境建構與與推廣策略研究計畫\計畫執行\第四分項-標竿\01-108年節能標竿獎選拔\00選拔須知及試算表\"/>
    </mc:Choice>
  </mc:AlternateContent>
  <bookViews>
    <workbookView xWindow="0" yWindow="0" windowWidth="28800" windowHeight="12390" activeTab="1"/>
  </bookViews>
  <sheets>
    <sheet name="總表" sheetId="4" r:id="rId1"/>
    <sheet name="105年" sheetId="12" r:id="rId2"/>
    <sheet name="106年" sheetId="6" r:id="rId3"/>
    <sheet name="107年" sheetId="11" r:id="rId4"/>
    <sheet name="108年" sheetId="13" r:id="rId5"/>
  </sheets>
  <definedNames>
    <definedName name="_xlnm.Print_Area" localSheetId="1">'105年'!$A$1:$AJ$51</definedName>
    <definedName name="_xlnm.Print_Area" localSheetId="2">'106年'!$A$1:$AJ$51</definedName>
    <definedName name="_xlnm.Print_Area" localSheetId="3">'107年'!$A$1:$AJ$51</definedName>
  </definedNames>
  <calcPr calcId="152511"/>
</workbook>
</file>

<file path=xl/calcChain.xml><?xml version="1.0" encoding="utf-8"?>
<calcChain xmlns="http://schemas.openxmlformats.org/spreadsheetml/2006/main">
  <c r="P20" i="12" l="1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19" i="12"/>
  <c r="A1" i="13" l="1"/>
  <c r="A1" i="6"/>
  <c r="A1" i="12"/>
  <c r="A1" i="4"/>
  <c r="E2" i="12" l="1"/>
  <c r="E2" i="6"/>
  <c r="E2" i="13"/>
  <c r="E2" i="11"/>
  <c r="P20" i="6" l="1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19" i="6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19" i="11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19" i="13" l="1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19" i="13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20" i="11"/>
  <c r="O21" i="11"/>
  <c r="O22" i="11"/>
  <c r="O23" i="11"/>
  <c r="O24" i="11"/>
  <c r="O25" i="11"/>
  <c r="O26" i="11"/>
  <c r="O27" i="11"/>
  <c r="O28" i="11"/>
  <c r="O29" i="11"/>
  <c r="O30" i="11"/>
  <c r="O19" i="11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20" i="6"/>
  <c r="O21" i="6"/>
  <c r="O22" i="6"/>
  <c r="O23" i="6"/>
  <c r="O24" i="6"/>
  <c r="O25" i="6"/>
  <c r="O26" i="6"/>
  <c r="O27" i="6"/>
  <c r="O28" i="6"/>
  <c r="O19" i="6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20" i="12"/>
  <c r="O21" i="12"/>
  <c r="O22" i="12"/>
  <c r="O23" i="12"/>
  <c r="O24" i="12"/>
  <c r="O25" i="12"/>
  <c r="O26" i="12"/>
  <c r="O19" i="12"/>
  <c r="Q50" i="13" l="1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D18" i="11" l="1"/>
  <c r="H9" i="13" l="1"/>
  <c r="AI50" i="6" l="1"/>
  <c r="AG50" i="6"/>
  <c r="AF50" i="6"/>
  <c r="AE50" i="6"/>
  <c r="AD50" i="6"/>
  <c r="AC50" i="6"/>
  <c r="AB50" i="6"/>
  <c r="AA50" i="6"/>
  <c r="Z50" i="6"/>
  <c r="Y50" i="6"/>
  <c r="X50" i="6"/>
  <c r="W50" i="6"/>
  <c r="AJ50" i="6"/>
  <c r="AH50" i="6"/>
  <c r="AI49" i="6"/>
  <c r="AG49" i="6"/>
  <c r="AF49" i="6"/>
  <c r="AE49" i="6"/>
  <c r="AD49" i="6"/>
  <c r="AC49" i="6"/>
  <c r="AB49" i="6"/>
  <c r="AA49" i="6"/>
  <c r="Z49" i="6"/>
  <c r="Y49" i="6"/>
  <c r="X49" i="6"/>
  <c r="W49" i="6"/>
  <c r="S49" i="6"/>
  <c r="AH49" i="6"/>
  <c r="AI48" i="6"/>
  <c r="AG48" i="6"/>
  <c r="AF48" i="6"/>
  <c r="AE48" i="6"/>
  <c r="AD48" i="6"/>
  <c r="AC48" i="6"/>
  <c r="AB48" i="6"/>
  <c r="AA48" i="6"/>
  <c r="Z48" i="6"/>
  <c r="Y48" i="6"/>
  <c r="X48" i="6"/>
  <c r="W48" i="6"/>
  <c r="S48" i="6"/>
  <c r="AH48" i="6"/>
  <c r="AI47" i="6"/>
  <c r="AG47" i="6"/>
  <c r="AF47" i="6"/>
  <c r="AE47" i="6"/>
  <c r="AD47" i="6"/>
  <c r="AC47" i="6"/>
  <c r="AB47" i="6"/>
  <c r="AA47" i="6"/>
  <c r="Z47" i="6"/>
  <c r="Y47" i="6"/>
  <c r="X47" i="6"/>
  <c r="W47" i="6"/>
  <c r="AJ47" i="6"/>
  <c r="AH47" i="6"/>
  <c r="AI46" i="6"/>
  <c r="AG46" i="6"/>
  <c r="AF46" i="6"/>
  <c r="AE46" i="6"/>
  <c r="AD46" i="6"/>
  <c r="AC46" i="6"/>
  <c r="AB46" i="6"/>
  <c r="AA46" i="6"/>
  <c r="Z46" i="6"/>
  <c r="Y46" i="6"/>
  <c r="X46" i="6"/>
  <c r="W46" i="6"/>
  <c r="AJ46" i="6"/>
  <c r="AH46" i="6"/>
  <c r="AI45" i="6"/>
  <c r="AG45" i="6"/>
  <c r="AF45" i="6"/>
  <c r="AE45" i="6"/>
  <c r="AD45" i="6"/>
  <c r="AC45" i="6"/>
  <c r="AB45" i="6"/>
  <c r="AA45" i="6"/>
  <c r="Z45" i="6"/>
  <c r="Y45" i="6"/>
  <c r="X45" i="6"/>
  <c r="W45" i="6"/>
  <c r="S45" i="6"/>
  <c r="AH45" i="6"/>
  <c r="AI44" i="6"/>
  <c r="AG44" i="6"/>
  <c r="AF44" i="6"/>
  <c r="AE44" i="6"/>
  <c r="AD44" i="6"/>
  <c r="AC44" i="6"/>
  <c r="AB44" i="6"/>
  <c r="AA44" i="6"/>
  <c r="Z44" i="6"/>
  <c r="Y44" i="6"/>
  <c r="X44" i="6"/>
  <c r="W44" i="6"/>
  <c r="S44" i="6"/>
  <c r="AH44" i="6"/>
  <c r="AI43" i="6"/>
  <c r="AG43" i="6"/>
  <c r="AF43" i="6"/>
  <c r="AE43" i="6"/>
  <c r="AD43" i="6"/>
  <c r="AC43" i="6"/>
  <c r="AB43" i="6"/>
  <c r="AA43" i="6"/>
  <c r="Z43" i="6"/>
  <c r="Y43" i="6"/>
  <c r="X43" i="6"/>
  <c r="W43" i="6"/>
  <c r="AJ43" i="6"/>
  <c r="AH43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J42" i="6"/>
  <c r="AI41" i="6"/>
  <c r="AG41" i="6"/>
  <c r="AF41" i="6"/>
  <c r="AE41" i="6"/>
  <c r="AD41" i="6"/>
  <c r="AC41" i="6"/>
  <c r="AB41" i="6"/>
  <c r="AA41" i="6"/>
  <c r="Z41" i="6"/>
  <c r="Y41" i="6"/>
  <c r="X41" i="6"/>
  <c r="W41" i="6"/>
  <c r="S41" i="6"/>
  <c r="AH41" i="6"/>
  <c r="AI40" i="6"/>
  <c r="AG40" i="6"/>
  <c r="AF40" i="6"/>
  <c r="AE40" i="6"/>
  <c r="AD40" i="6"/>
  <c r="AC40" i="6"/>
  <c r="AB40" i="6"/>
  <c r="AA40" i="6"/>
  <c r="Z40" i="6"/>
  <c r="Y40" i="6"/>
  <c r="X40" i="6"/>
  <c r="W40" i="6"/>
  <c r="S40" i="6"/>
  <c r="AH40" i="6"/>
  <c r="AI39" i="6"/>
  <c r="AG39" i="6"/>
  <c r="AF39" i="6"/>
  <c r="AE39" i="6"/>
  <c r="AD39" i="6"/>
  <c r="AC39" i="6"/>
  <c r="AB39" i="6"/>
  <c r="AA39" i="6"/>
  <c r="Z39" i="6"/>
  <c r="Y39" i="6"/>
  <c r="X39" i="6"/>
  <c r="W39" i="6"/>
  <c r="AJ39" i="6"/>
  <c r="AH39" i="6"/>
  <c r="AI38" i="6"/>
  <c r="AG38" i="6"/>
  <c r="AF38" i="6"/>
  <c r="AE38" i="6"/>
  <c r="AD38" i="6"/>
  <c r="AC38" i="6"/>
  <c r="AB38" i="6"/>
  <c r="AA38" i="6"/>
  <c r="Z38" i="6"/>
  <c r="Y38" i="6"/>
  <c r="X38" i="6"/>
  <c r="W38" i="6"/>
  <c r="AJ38" i="6"/>
  <c r="AH38" i="6"/>
  <c r="AI37" i="6"/>
  <c r="AG37" i="6"/>
  <c r="AF37" i="6"/>
  <c r="AE37" i="6"/>
  <c r="AD37" i="6"/>
  <c r="AC37" i="6"/>
  <c r="AB37" i="6"/>
  <c r="AA37" i="6"/>
  <c r="Z37" i="6"/>
  <c r="Y37" i="6"/>
  <c r="X37" i="6"/>
  <c r="W37" i="6"/>
  <c r="S37" i="6"/>
  <c r="AH37" i="6"/>
  <c r="AI36" i="6"/>
  <c r="AG36" i="6"/>
  <c r="AF36" i="6"/>
  <c r="AE36" i="6"/>
  <c r="AD36" i="6"/>
  <c r="AC36" i="6"/>
  <c r="AB36" i="6"/>
  <c r="AA36" i="6"/>
  <c r="Z36" i="6"/>
  <c r="Y36" i="6"/>
  <c r="X36" i="6"/>
  <c r="W36" i="6"/>
  <c r="S36" i="6"/>
  <c r="AH36" i="6"/>
  <c r="AI35" i="6"/>
  <c r="AG35" i="6"/>
  <c r="AF35" i="6"/>
  <c r="AE35" i="6"/>
  <c r="AD35" i="6"/>
  <c r="AC35" i="6"/>
  <c r="AB35" i="6"/>
  <c r="AA35" i="6"/>
  <c r="Z35" i="6"/>
  <c r="Y35" i="6"/>
  <c r="X35" i="6"/>
  <c r="W35" i="6"/>
  <c r="AJ35" i="6"/>
  <c r="AH35" i="6"/>
  <c r="AI34" i="6"/>
  <c r="AG34" i="6"/>
  <c r="AF34" i="6"/>
  <c r="AE34" i="6"/>
  <c r="AD34" i="6"/>
  <c r="AC34" i="6"/>
  <c r="AB34" i="6"/>
  <c r="AA34" i="6"/>
  <c r="Z34" i="6"/>
  <c r="Y34" i="6"/>
  <c r="X34" i="6"/>
  <c r="W34" i="6"/>
  <c r="AJ34" i="6"/>
  <c r="AH34" i="6"/>
  <c r="AI33" i="6"/>
  <c r="AG33" i="6"/>
  <c r="AF33" i="6"/>
  <c r="AE33" i="6"/>
  <c r="AD33" i="6"/>
  <c r="AC33" i="6"/>
  <c r="AB33" i="6"/>
  <c r="AA33" i="6"/>
  <c r="Z33" i="6"/>
  <c r="Y33" i="6"/>
  <c r="X33" i="6"/>
  <c r="W33" i="6"/>
  <c r="S33" i="6"/>
  <c r="AH33" i="6"/>
  <c r="AI32" i="6"/>
  <c r="AG32" i="6"/>
  <c r="AF32" i="6"/>
  <c r="AE32" i="6"/>
  <c r="AD32" i="6"/>
  <c r="AC32" i="6"/>
  <c r="AB32" i="6"/>
  <c r="AA32" i="6"/>
  <c r="Z32" i="6"/>
  <c r="Y32" i="6"/>
  <c r="X32" i="6"/>
  <c r="W32" i="6"/>
  <c r="S32" i="6"/>
  <c r="AH32" i="6"/>
  <c r="AI31" i="6"/>
  <c r="AG31" i="6"/>
  <c r="AF31" i="6"/>
  <c r="AE31" i="6"/>
  <c r="AD31" i="6"/>
  <c r="AC31" i="6"/>
  <c r="AB31" i="6"/>
  <c r="AA31" i="6"/>
  <c r="Z31" i="6"/>
  <c r="Y31" i="6"/>
  <c r="X31" i="6"/>
  <c r="W31" i="6"/>
  <c r="AJ31" i="6"/>
  <c r="AH31" i="6"/>
  <c r="AI30" i="6"/>
  <c r="AG30" i="6"/>
  <c r="AF30" i="6"/>
  <c r="AE30" i="6"/>
  <c r="AD30" i="6"/>
  <c r="AC30" i="6"/>
  <c r="AB30" i="6"/>
  <c r="AA30" i="6"/>
  <c r="Z30" i="6"/>
  <c r="Y30" i="6"/>
  <c r="X30" i="6"/>
  <c r="W30" i="6"/>
  <c r="AJ30" i="6"/>
  <c r="AH30" i="6"/>
  <c r="AI29" i="6"/>
  <c r="AG29" i="6"/>
  <c r="AF29" i="6"/>
  <c r="AE29" i="6"/>
  <c r="AD29" i="6"/>
  <c r="AC29" i="6"/>
  <c r="AB29" i="6"/>
  <c r="AA29" i="6"/>
  <c r="Z29" i="6"/>
  <c r="Y29" i="6"/>
  <c r="X29" i="6"/>
  <c r="W29" i="6"/>
  <c r="S29" i="6"/>
  <c r="AH29" i="6"/>
  <c r="AI28" i="6"/>
  <c r="AG28" i="6"/>
  <c r="AF28" i="6"/>
  <c r="AE28" i="6"/>
  <c r="AD28" i="6"/>
  <c r="AC28" i="6"/>
  <c r="AB28" i="6"/>
  <c r="AA28" i="6"/>
  <c r="Z28" i="6"/>
  <c r="Y28" i="6"/>
  <c r="X28" i="6"/>
  <c r="W28" i="6"/>
  <c r="S28" i="6"/>
  <c r="AH28" i="6"/>
  <c r="AI27" i="6"/>
  <c r="AG27" i="6"/>
  <c r="AF27" i="6"/>
  <c r="AE27" i="6"/>
  <c r="AD27" i="6"/>
  <c r="AC27" i="6"/>
  <c r="AB27" i="6"/>
  <c r="AA27" i="6"/>
  <c r="Z27" i="6"/>
  <c r="Y27" i="6"/>
  <c r="X27" i="6"/>
  <c r="W27" i="6"/>
  <c r="S27" i="6"/>
  <c r="AH27" i="6"/>
  <c r="AI26" i="6"/>
  <c r="AG26" i="6"/>
  <c r="AF26" i="6"/>
  <c r="AE26" i="6"/>
  <c r="AD26" i="6"/>
  <c r="AC26" i="6"/>
  <c r="AB26" i="6"/>
  <c r="AA26" i="6"/>
  <c r="Z26" i="6"/>
  <c r="Y26" i="6"/>
  <c r="X26" i="6"/>
  <c r="W26" i="6"/>
  <c r="AJ26" i="6"/>
  <c r="AH26" i="6"/>
  <c r="AI25" i="6"/>
  <c r="AG25" i="6"/>
  <c r="AF25" i="6"/>
  <c r="AE25" i="6"/>
  <c r="AD25" i="6"/>
  <c r="AC25" i="6"/>
  <c r="AB25" i="6"/>
  <c r="AA25" i="6"/>
  <c r="Z25" i="6"/>
  <c r="Y25" i="6"/>
  <c r="X25" i="6"/>
  <c r="W25" i="6"/>
  <c r="S25" i="6"/>
  <c r="AH25" i="6"/>
  <c r="AI24" i="6"/>
  <c r="AG24" i="6"/>
  <c r="AF24" i="6"/>
  <c r="AE24" i="6"/>
  <c r="AD24" i="6"/>
  <c r="AC24" i="6"/>
  <c r="AB24" i="6"/>
  <c r="AA24" i="6"/>
  <c r="Z24" i="6"/>
  <c r="Y24" i="6"/>
  <c r="X24" i="6"/>
  <c r="W24" i="6"/>
  <c r="S24" i="6"/>
  <c r="AH24" i="6"/>
  <c r="AI23" i="6"/>
  <c r="AG23" i="6"/>
  <c r="AF23" i="6"/>
  <c r="AE23" i="6"/>
  <c r="AD23" i="6"/>
  <c r="AC23" i="6"/>
  <c r="AB23" i="6"/>
  <c r="AA23" i="6"/>
  <c r="Z23" i="6"/>
  <c r="Y23" i="6"/>
  <c r="X23" i="6"/>
  <c r="W23" i="6"/>
  <c r="S23" i="6"/>
  <c r="AH23" i="6"/>
  <c r="AI22" i="6"/>
  <c r="AG22" i="6"/>
  <c r="AF22" i="6"/>
  <c r="AE22" i="6"/>
  <c r="AD22" i="6"/>
  <c r="AC22" i="6"/>
  <c r="AB22" i="6"/>
  <c r="AA22" i="6"/>
  <c r="Z22" i="6"/>
  <c r="Y22" i="6"/>
  <c r="X22" i="6"/>
  <c r="W22" i="6"/>
  <c r="AJ22" i="6"/>
  <c r="AH22" i="6"/>
  <c r="AI21" i="6"/>
  <c r="AG21" i="6"/>
  <c r="AF21" i="6"/>
  <c r="AE21" i="6"/>
  <c r="AD21" i="6"/>
  <c r="AC21" i="6"/>
  <c r="AB21" i="6"/>
  <c r="AA21" i="6"/>
  <c r="Z21" i="6"/>
  <c r="Y21" i="6"/>
  <c r="X21" i="6"/>
  <c r="W21" i="6"/>
  <c r="S21" i="6"/>
  <c r="AH21" i="6"/>
  <c r="AI20" i="6"/>
  <c r="AG20" i="6"/>
  <c r="AF20" i="6"/>
  <c r="AE20" i="6"/>
  <c r="AD20" i="6"/>
  <c r="AC20" i="6"/>
  <c r="AB20" i="6"/>
  <c r="AA20" i="6"/>
  <c r="Z20" i="6"/>
  <c r="Y20" i="6"/>
  <c r="X20" i="6"/>
  <c r="W20" i="6"/>
  <c r="S20" i="6"/>
  <c r="P18" i="6"/>
  <c r="AI19" i="6"/>
  <c r="AG19" i="6"/>
  <c r="AF19" i="6"/>
  <c r="AE19" i="6"/>
  <c r="AD19" i="6"/>
  <c r="AC19" i="6"/>
  <c r="AB19" i="6"/>
  <c r="AA19" i="6"/>
  <c r="Z19" i="6"/>
  <c r="Y19" i="6"/>
  <c r="X19" i="6"/>
  <c r="W19" i="6"/>
  <c r="S19" i="6"/>
  <c r="AH19" i="6"/>
  <c r="R18" i="6"/>
  <c r="N18" i="6"/>
  <c r="M18" i="6"/>
  <c r="L18" i="6"/>
  <c r="K18" i="6"/>
  <c r="J18" i="6"/>
  <c r="I18" i="6"/>
  <c r="H18" i="6"/>
  <c r="G18" i="6"/>
  <c r="F18" i="6"/>
  <c r="E18" i="6"/>
  <c r="D18" i="6"/>
  <c r="H12" i="6"/>
  <c r="H11" i="6"/>
  <c r="H10" i="6"/>
  <c r="H9" i="6"/>
  <c r="H8" i="6"/>
  <c r="H7" i="6"/>
  <c r="H6" i="6"/>
  <c r="H5" i="6"/>
  <c r="H4" i="6"/>
  <c r="AG50" i="12"/>
  <c r="AF50" i="12"/>
  <c r="AE50" i="12"/>
  <c r="AD50" i="12"/>
  <c r="AC50" i="12"/>
  <c r="AB50" i="12"/>
  <c r="AA50" i="12"/>
  <c r="Z50" i="12"/>
  <c r="Y50" i="12"/>
  <c r="X50" i="12"/>
  <c r="W50" i="12"/>
  <c r="AJ50" i="12"/>
  <c r="AI50" i="12"/>
  <c r="AH50" i="12"/>
  <c r="AI49" i="12"/>
  <c r="AG49" i="12"/>
  <c r="AF49" i="12"/>
  <c r="AE49" i="12"/>
  <c r="AD49" i="12"/>
  <c r="AC49" i="12"/>
  <c r="AB49" i="12"/>
  <c r="AA49" i="12"/>
  <c r="Z49" i="12"/>
  <c r="Y49" i="12"/>
  <c r="X49" i="12"/>
  <c r="W49" i="12"/>
  <c r="S49" i="12"/>
  <c r="AH49" i="12"/>
  <c r="AI48" i="12"/>
  <c r="AG48" i="12"/>
  <c r="AF48" i="12"/>
  <c r="AE48" i="12"/>
  <c r="AD48" i="12"/>
  <c r="AC48" i="12"/>
  <c r="AB48" i="12"/>
  <c r="AA48" i="12"/>
  <c r="Z48" i="12"/>
  <c r="Y48" i="12"/>
  <c r="X48" i="12"/>
  <c r="W48" i="12"/>
  <c r="S48" i="12"/>
  <c r="AH48" i="12"/>
  <c r="AI47" i="12"/>
  <c r="AG47" i="12"/>
  <c r="AF47" i="12"/>
  <c r="AE47" i="12"/>
  <c r="AD47" i="12"/>
  <c r="AC47" i="12"/>
  <c r="AB47" i="12"/>
  <c r="AA47" i="12"/>
  <c r="Z47" i="12"/>
  <c r="Y47" i="12"/>
  <c r="X47" i="12"/>
  <c r="W47" i="12"/>
  <c r="S47" i="12"/>
  <c r="AH47" i="12"/>
  <c r="AG46" i="12"/>
  <c r="AF46" i="12"/>
  <c r="AE46" i="12"/>
  <c r="AD46" i="12"/>
  <c r="AC46" i="12"/>
  <c r="AB46" i="12"/>
  <c r="AA46" i="12"/>
  <c r="Z46" i="12"/>
  <c r="Y46" i="12"/>
  <c r="X46" i="12"/>
  <c r="W46" i="12"/>
  <c r="S46" i="12"/>
  <c r="AI46" i="12"/>
  <c r="AH46" i="12"/>
  <c r="AI45" i="12"/>
  <c r="AG45" i="12"/>
  <c r="AF45" i="12"/>
  <c r="AE45" i="12"/>
  <c r="AD45" i="12"/>
  <c r="AC45" i="12"/>
  <c r="AB45" i="12"/>
  <c r="AA45" i="12"/>
  <c r="Z45" i="12"/>
  <c r="Y45" i="12"/>
  <c r="X45" i="12"/>
  <c r="W45" i="12"/>
  <c r="S45" i="12"/>
  <c r="AH45" i="12"/>
  <c r="AI44" i="12"/>
  <c r="AG44" i="12"/>
  <c r="AF44" i="12"/>
  <c r="AE44" i="12"/>
  <c r="AD44" i="12"/>
  <c r="AC44" i="12"/>
  <c r="AB44" i="12"/>
  <c r="AA44" i="12"/>
  <c r="Z44" i="12"/>
  <c r="Y44" i="12"/>
  <c r="X44" i="12"/>
  <c r="W44" i="12"/>
  <c r="S44" i="12"/>
  <c r="AH44" i="12"/>
  <c r="AI43" i="12"/>
  <c r="AG43" i="12"/>
  <c r="AF43" i="12"/>
  <c r="AE43" i="12"/>
  <c r="AD43" i="12"/>
  <c r="AC43" i="12"/>
  <c r="AB43" i="12"/>
  <c r="AA43" i="12"/>
  <c r="Z43" i="12"/>
  <c r="Y43" i="12"/>
  <c r="X43" i="12"/>
  <c r="W43" i="12"/>
  <c r="AJ43" i="12"/>
  <c r="AH43" i="12"/>
  <c r="AG42" i="12"/>
  <c r="AF42" i="12"/>
  <c r="AE42" i="12"/>
  <c r="AD42" i="12"/>
  <c r="AC42" i="12"/>
  <c r="AB42" i="12"/>
  <c r="AA42" i="12"/>
  <c r="Z42" i="12"/>
  <c r="Y42" i="12"/>
  <c r="X42" i="12"/>
  <c r="W42" i="12"/>
  <c r="AJ42" i="12"/>
  <c r="AI42" i="12"/>
  <c r="AH42" i="12"/>
  <c r="AI41" i="12"/>
  <c r="AG41" i="12"/>
  <c r="AF41" i="12"/>
  <c r="AE41" i="12"/>
  <c r="AD41" i="12"/>
  <c r="AC41" i="12"/>
  <c r="AB41" i="12"/>
  <c r="AA41" i="12"/>
  <c r="Z41" i="12"/>
  <c r="Y41" i="12"/>
  <c r="X41" i="12"/>
  <c r="W41" i="12"/>
  <c r="S41" i="12"/>
  <c r="AH41" i="12"/>
  <c r="AI40" i="12"/>
  <c r="AG40" i="12"/>
  <c r="AF40" i="12"/>
  <c r="AE40" i="12"/>
  <c r="AD40" i="12"/>
  <c r="AC40" i="12"/>
  <c r="AB40" i="12"/>
  <c r="AA40" i="12"/>
  <c r="Z40" i="12"/>
  <c r="Y40" i="12"/>
  <c r="X40" i="12"/>
  <c r="W40" i="12"/>
  <c r="S40" i="12"/>
  <c r="AH40" i="12"/>
  <c r="AI39" i="12"/>
  <c r="AG39" i="12"/>
  <c r="AF39" i="12"/>
  <c r="AE39" i="12"/>
  <c r="AD39" i="12"/>
  <c r="AC39" i="12"/>
  <c r="AB39" i="12"/>
  <c r="AA39" i="12"/>
  <c r="Z39" i="12"/>
  <c r="Y39" i="12"/>
  <c r="X39" i="12"/>
  <c r="W39" i="12"/>
  <c r="S39" i="12"/>
  <c r="AH39" i="12"/>
  <c r="AG38" i="12"/>
  <c r="AF38" i="12"/>
  <c r="AE38" i="12"/>
  <c r="AD38" i="12"/>
  <c r="AC38" i="12"/>
  <c r="AB38" i="12"/>
  <c r="AA38" i="12"/>
  <c r="Z38" i="12"/>
  <c r="Y38" i="12"/>
  <c r="X38" i="12"/>
  <c r="W38" i="12"/>
  <c r="AJ38" i="12"/>
  <c r="AI38" i="12"/>
  <c r="AH38" i="12"/>
  <c r="AI37" i="12"/>
  <c r="AG37" i="12"/>
  <c r="AF37" i="12"/>
  <c r="AE37" i="12"/>
  <c r="AD37" i="12"/>
  <c r="AC37" i="12"/>
  <c r="AB37" i="12"/>
  <c r="AA37" i="12"/>
  <c r="Z37" i="12"/>
  <c r="Y37" i="12"/>
  <c r="X37" i="12"/>
  <c r="W37" i="12"/>
  <c r="AJ37" i="12"/>
  <c r="AH37" i="12"/>
  <c r="AI36" i="12"/>
  <c r="AG36" i="12"/>
  <c r="AF36" i="12"/>
  <c r="AE36" i="12"/>
  <c r="AD36" i="12"/>
  <c r="AC36" i="12"/>
  <c r="AB36" i="12"/>
  <c r="AA36" i="12"/>
  <c r="Z36" i="12"/>
  <c r="Y36" i="12"/>
  <c r="X36" i="12"/>
  <c r="W36" i="12"/>
  <c r="S36" i="12"/>
  <c r="AH36" i="12"/>
  <c r="AI35" i="12"/>
  <c r="AG35" i="12"/>
  <c r="AF35" i="12"/>
  <c r="AE35" i="12"/>
  <c r="AD35" i="12"/>
  <c r="AC35" i="12"/>
  <c r="AB35" i="12"/>
  <c r="AA35" i="12"/>
  <c r="Z35" i="12"/>
  <c r="Y35" i="12"/>
  <c r="X35" i="12"/>
  <c r="W35" i="12"/>
  <c r="S35" i="12"/>
  <c r="AH35" i="12"/>
  <c r="AG34" i="12"/>
  <c r="AF34" i="12"/>
  <c r="AE34" i="12"/>
  <c r="AD34" i="12"/>
  <c r="AC34" i="12"/>
  <c r="AB34" i="12"/>
  <c r="AA34" i="12"/>
  <c r="Z34" i="12"/>
  <c r="Y34" i="12"/>
  <c r="X34" i="12"/>
  <c r="W34" i="12"/>
  <c r="AJ34" i="12"/>
  <c r="AI34" i="12"/>
  <c r="AH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S33" i="12"/>
  <c r="AI32" i="12"/>
  <c r="AG32" i="12"/>
  <c r="AF32" i="12"/>
  <c r="AE32" i="12"/>
  <c r="AD32" i="12"/>
  <c r="AC32" i="12"/>
  <c r="AB32" i="12"/>
  <c r="AA32" i="12"/>
  <c r="Z32" i="12"/>
  <c r="Y32" i="12"/>
  <c r="X32" i="12"/>
  <c r="W32" i="12"/>
  <c r="S32" i="12"/>
  <c r="AH32" i="12"/>
  <c r="AI31" i="12"/>
  <c r="AG31" i="12"/>
  <c r="AF31" i="12"/>
  <c r="AE31" i="12"/>
  <c r="AD31" i="12"/>
  <c r="AC31" i="12"/>
  <c r="AB31" i="12"/>
  <c r="AA31" i="12"/>
  <c r="Z31" i="12"/>
  <c r="Y31" i="12"/>
  <c r="X31" i="12"/>
  <c r="W31" i="12"/>
  <c r="S31" i="12"/>
  <c r="AH31" i="12"/>
  <c r="AG30" i="12"/>
  <c r="AF30" i="12"/>
  <c r="AE30" i="12"/>
  <c r="AD30" i="12"/>
  <c r="AC30" i="12"/>
  <c r="AB30" i="12"/>
  <c r="AA30" i="12"/>
  <c r="Z30" i="12"/>
  <c r="Y30" i="12"/>
  <c r="X30" i="12"/>
  <c r="W30" i="12"/>
  <c r="AJ30" i="12"/>
  <c r="AI30" i="12"/>
  <c r="AH30" i="12"/>
  <c r="AI29" i="12"/>
  <c r="AG29" i="12"/>
  <c r="AF29" i="12"/>
  <c r="AE29" i="12"/>
  <c r="AD29" i="12"/>
  <c r="AC29" i="12"/>
  <c r="AB29" i="12"/>
  <c r="AA29" i="12"/>
  <c r="Z29" i="12"/>
  <c r="Y29" i="12"/>
  <c r="X29" i="12"/>
  <c r="W29" i="12"/>
  <c r="AJ29" i="12"/>
  <c r="AH29" i="12"/>
  <c r="AI28" i="12"/>
  <c r="AG28" i="12"/>
  <c r="AF28" i="12"/>
  <c r="AE28" i="12"/>
  <c r="AD28" i="12"/>
  <c r="AC28" i="12"/>
  <c r="AB28" i="12"/>
  <c r="AA28" i="12"/>
  <c r="Z28" i="12"/>
  <c r="Y28" i="12"/>
  <c r="X28" i="12"/>
  <c r="W28" i="12"/>
  <c r="S28" i="12"/>
  <c r="AH28" i="12"/>
  <c r="AI27" i="12"/>
  <c r="AG27" i="12"/>
  <c r="AF27" i="12"/>
  <c r="AE27" i="12"/>
  <c r="AD27" i="12"/>
  <c r="AC27" i="12"/>
  <c r="AB27" i="12"/>
  <c r="AA27" i="12"/>
  <c r="Z27" i="12"/>
  <c r="Y27" i="12"/>
  <c r="X27" i="12"/>
  <c r="W27" i="12"/>
  <c r="AJ27" i="12"/>
  <c r="AH27" i="12"/>
  <c r="AG26" i="12"/>
  <c r="AF26" i="12"/>
  <c r="AE26" i="12"/>
  <c r="AD26" i="12"/>
  <c r="AC26" i="12"/>
  <c r="AB26" i="12"/>
  <c r="AA26" i="12"/>
  <c r="Z26" i="12"/>
  <c r="Y26" i="12"/>
  <c r="X26" i="12"/>
  <c r="W26" i="12"/>
  <c r="AJ26" i="12"/>
  <c r="AI26" i="12"/>
  <c r="AH26" i="12"/>
  <c r="AI25" i="12"/>
  <c r="AG25" i="12"/>
  <c r="AF25" i="12"/>
  <c r="AE25" i="12"/>
  <c r="AD25" i="12"/>
  <c r="AC25" i="12"/>
  <c r="AB25" i="12"/>
  <c r="AA25" i="12"/>
  <c r="Z25" i="12"/>
  <c r="Y25" i="12"/>
  <c r="X25" i="12"/>
  <c r="W25" i="12"/>
  <c r="S25" i="12"/>
  <c r="AH25" i="12"/>
  <c r="AI24" i="12"/>
  <c r="AG24" i="12"/>
  <c r="AF24" i="12"/>
  <c r="AE24" i="12"/>
  <c r="AD24" i="12"/>
  <c r="AC24" i="12"/>
  <c r="AB24" i="12"/>
  <c r="AA24" i="12"/>
  <c r="Z24" i="12"/>
  <c r="Y24" i="12"/>
  <c r="X24" i="12"/>
  <c r="W24" i="12"/>
  <c r="S24" i="12"/>
  <c r="AH24" i="12"/>
  <c r="AI23" i="12"/>
  <c r="AG23" i="12"/>
  <c r="AF23" i="12"/>
  <c r="AE23" i="12"/>
  <c r="AD23" i="12"/>
  <c r="AC23" i="12"/>
  <c r="AB23" i="12"/>
  <c r="AA23" i="12"/>
  <c r="Z23" i="12"/>
  <c r="Y23" i="12"/>
  <c r="X23" i="12"/>
  <c r="W23" i="12"/>
  <c r="AJ23" i="12"/>
  <c r="AH23" i="12"/>
  <c r="AG22" i="12"/>
  <c r="AF22" i="12"/>
  <c r="AE22" i="12"/>
  <c r="AD22" i="12"/>
  <c r="AC22" i="12"/>
  <c r="AB22" i="12"/>
  <c r="AA22" i="12"/>
  <c r="Z22" i="12"/>
  <c r="Y22" i="12"/>
  <c r="X22" i="12"/>
  <c r="W22" i="12"/>
  <c r="AJ22" i="12"/>
  <c r="AI22" i="12"/>
  <c r="AH22" i="12"/>
  <c r="AI21" i="12"/>
  <c r="AG21" i="12"/>
  <c r="AF21" i="12"/>
  <c r="AE21" i="12"/>
  <c r="AD21" i="12"/>
  <c r="AC21" i="12"/>
  <c r="AB21" i="12"/>
  <c r="AA21" i="12"/>
  <c r="Z21" i="12"/>
  <c r="Y21" i="12"/>
  <c r="X21" i="12"/>
  <c r="W21" i="12"/>
  <c r="S21" i="12"/>
  <c r="AH21" i="12"/>
  <c r="AI20" i="12"/>
  <c r="AG20" i="12"/>
  <c r="AF20" i="12"/>
  <c r="AE20" i="12"/>
  <c r="AD20" i="12"/>
  <c r="AC20" i="12"/>
  <c r="AB20" i="12"/>
  <c r="AA20" i="12"/>
  <c r="Z20" i="12"/>
  <c r="Y20" i="12"/>
  <c r="X20" i="12"/>
  <c r="W20" i="12"/>
  <c r="S20" i="12"/>
  <c r="P18" i="12"/>
  <c r="AH20" i="12"/>
  <c r="AI19" i="12"/>
  <c r="AG19" i="12"/>
  <c r="AF19" i="12"/>
  <c r="AE19" i="12"/>
  <c r="AD19" i="12"/>
  <c r="AC19" i="12"/>
  <c r="AB19" i="12"/>
  <c r="AA19" i="12"/>
  <c r="Z19" i="12"/>
  <c r="Y19" i="12"/>
  <c r="X19" i="12"/>
  <c r="W19" i="12"/>
  <c r="AJ19" i="12"/>
  <c r="AH19" i="12"/>
  <c r="R18" i="12"/>
  <c r="N18" i="12"/>
  <c r="M18" i="12"/>
  <c r="L18" i="12"/>
  <c r="K18" i="12"/>
  <c r="J18" i="12"/>
  <c r="I18" i="12"/>
  <c r="H18" i="12"/>
  <c r="G18" i="12"/>
  <c r="F18" i="12"/>
  <c r="E18" i="12"/>
  <c r="D18" i="12"/>
  <c r="H12" i="12"/>
  <c r="H11" i="12"/>
  <c r="H10" i="12"/>
  <c r="H9" i="12"/>
  <c r="H8" i="12"/>
  <c r="H7" i="12"/>
  <c r="H6" i="12"/>
  <c r="H5" i="12"/>
  <c r="H4" i="12"/>
  <c r="AI50" i="13"/>
  <c r="AG50" i="13"/>
  <c r="AF50" i="13"/>
  <c r="AE50" i="13"/>
  <c r="AD50" i="13"/>
  <c r="AC50" i="13"/>
  <c r="AB50" i="13"/>
  <c r="AA50" i="13"/>
  <c r="Z50" i="13"/>
  <c r="Y50" i="13"/>
  <c r="X50" i="13"/>
  <c r="W50" i="13"/>
  <c r="S50" i="13"/>
  <c r="AH50" i="13"/>
  <c r="AI49" i="13"/>
  <c r="AG49" i="13"/>
  <c r="AF49" i="13"/>
  <c r="AE49" i="13"/>
  <c r="AD49" i="13"/>
  <c r="AC49" i="13"/>
  <c r="AB49" i="13"/>
  <c r="AA49" i="13"/>
  <c r="Z49" i="13"/>
  <c r="Y49" i="13"/>
  <c r="X49" i="13"/>
  <c r="W49" i="13"/>
  <c r="AJ49" i="13"/>
  <c r="AH49" i="13"/>
  <c r="AJ48" i="13"/>
  <c r="AG48" i="13"/>
  <c r="AF48" i="13"/>
  <c r="AE48" i="13"/>
  <c r="AD48" i="13"/>
  <c r="AC48" i="13"/>
  <c r="AB48" i="13"/>
  <c r="AA48" i="13"/>
  <c r="Z48" i="13"/>
  <c r="Y48" i="13"/>
  <c r="X48" i="13"/>
  <c r="W48" i="13"/>
  <c r="S48" i="13"/>
  <c r="AI48" i="13"/>
  <c r="AH48" i="13"/>
  <c r="AG47" i="13"/>
  <c r="AF47" i="13"/>
  <c r="AE47" i="13"/>
  <c r="AD47" i="13"/>
  <c r="AC47" i="13"/>
  <c r="AB47" i="13"/>
  <c r="AA47" i="13"/>
  <c r="Z47" i="13"/>
  <c r="Y47" i="13"/>
  <c r="X47" i="13"/>
  <c r="W47" i="13"/>
  <c r="S47" i="13"/>
  <c r="AI47" i="13"/>
  <c r="AH47" i="13"/>
  <c r="AI46" i="13"/>
  <c r="AG46" i="13"/>
  <c r="AF46" i="13"/>
  <c r="AE46" i="13"/>
  <c r="AD46" i="13"/>
  <c r="AC46" i="13"/>
  <c r="AB46" i="13"/>
  <c r="AA46" i="13"/>
  <c r="Z46" i="13"/>
  <c r="Y46" i="13"/>
  <c r="X46" i="13"/>
  <c r="W46" i="13"/>
  <c r="S46" i="13"/>
  <c r="AH46" i="13"/>
  <c r="AI45" i="13"/>
  <c r="AG45" i="13"/>
  <c r="AF45" i="13"/>
  <c r="AE45" i="13"/>
  <c r="AD45" i="13"/>
  <c r="AC45" i="13"/>
  <c r="AB45" i="13"/>
  <c r="AA45" i="13"/>
  <c r="Z45" i="13"/>
  <c r="Y45" i="13"/>
  <c r="X45" i="13"/>
  <c r="W45" i="13"/>
  <c r="AJ45" i="13"/>
  <c r="AH45" i="13"/>
  <c r="AJ44" i="13"/>
  <c r="AG44" i="13"/>
  <c r="AF44" i="13"/>
  <c r="AE44" i="13"/>
  <c r="AD44" i="13"/>
  <c r="AC44" i="13"/>
  <c r="AB44" i="13"/>
  <c r="AA44" i="13"/>
  <c r="Z44" i="13"/>
  <c r="Y44" i="13"/>
  <c r="X44" i="13"/>
  <c r="W44" i="13"/>
  <c r="S44" i="13"/>
  <c r="AI44" i="13"/>
  <c r="AH44" i="13"/>
  <c r="AJ43" i="13"/>
  <c r="AI43" i="13"/>
  <c r="AG43" i="13"/>
  <c r="AF43" i="13"/>
  <c r="AE43" i="13"/>
  <c r="AD43" i="13"/>
  <c r="AC43" i="13"/>
  <c r="AB43" i="13"/>
  <c r="AA43" i="13"/>
  <c r="Z43" i="13"/>
  <c r="Y43" i="13"/>
  <c r="X43" i="13"/>
  <c r="W43" i="13"/>
  <c r="S43" i="13"/>
  <c r="AH43" i="13"/>
  <c r="AJ42" i="13"/>
  <c r="AI42" i="13"/>
  <c r="AG42" i="13"/>
  <c r="AF42" i="13"/>
  <c r="AE42" i="13"/>
  <c r="AD42" i="13"/>
  <c r="AC42" i="13"/>
  <c r="AB42" i="13"/>
  <c r="AA42" i="13"/>
  <c r="Z42" i="13"/>
  <c r="Y42" i="13"/>
  <c r="X42" i="13"/>
  <c r="W42" i="13"/>
  <c r="S42" i="13"/>
  <c r="AH42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AJ41" i="13"/>
  <c r="AG40" i="13"/>
  <c r="AF40" i="13"/>
  <c r="AE40" i="13"/>
  <c r="AD40" i="13"/>
  <c r="AC40" i="13"/>
  <c r="AB40" i="13"/>
  <c r="AA40" i="13"/>
  <c r="Z40" i="13"/>
  <c r="Y40" i="13"/>
  <c r="X40" i="13"/>
  <c r="W40" i="13"/>
  <c r="S40" i="13"/>
  <c r="AI40" i="13"/>
  <c r="AH40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S39" i="13"/>
  <c r="AI38" i="13"/>
  <c r="AG38" i="13"/>
  <c r="AF38" i="13"/>
  <c r="AE38" i="13"/>
  <c r="AD38" i="13"/>
  <c r="AC38" i="13"/>
  <c r="AB38" i="13"/>
  <c r="AA38" i="13"/>
  <c r="Z38" i="13"/>
  <c r="Y38" i="13"/>
  <c r="X38" i="13"/>
  <c r="W38" i="13"/>
  <c r="S38" i="13"/>
  <c r="AH38" i="13"/>
  <c r="AI37" i="13"/>
  <c r="AG37" i="13"/>
  <c r="AF37" i="13"/>
  <c r="AE37" i="13"/>
  <c r="AD37" i="13"/>
  <c r="AC37" i="13"/>
  <c r="AB37" i="13"/>
  <c r="AA37" i="13"/>
  <c r="Z37" i="13"/>
  <c r="Y37" i="13"/>
  <c r="X37" i="13"/>
  <c r="W37" i="13"/>
  <c r="AJ37" i="13"/>
  <c r="AH37" i="13"/>
  <c r="AG36" i="13"/>
  <c r="AF36" i="13"/>
  <c r="AE36" i="13"/>
  <c r="AD36" i="13"/>
  <c r="AC36" i="13"/>
  <c r="AB36" i="13"/>
  <c r="AA36" i="13"/>
  <c r="Z36" i="13"/>
  <c r="Y36" i="13"/>
  <c r="X36" i="13"/>
  <c r="W36" i="13"/>
  <c r="S36" i="13"/>
  <c r="AI36" i="13"/>
  <c r="AH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AJ35" i="13"/>
  <c r="AI34" i="13"/>
  <c r="AG34" i="13"/>
  <c r="AF34" i="13"/>
  <c r="AE34" i="13"/>
  <c r="AD34" i="13"/>
  <c r="AC34" i="13"/>
  <c r="AB34" i="13"/>
  <c r="AA34" i="13"/>
  <c r="Z34" i="13"/>
  <c r="Y34" i="13"/>
  <c r="X34" i="13"/>
  <c r="W34" i="13"/>
  <c r="S34" i="13"/>
  <c r="AH34" i="13"/>
  <c r="AI33" i="13"/>
  <c r="AG33" i="13"/>
  <c r="AF33" i="13"/>
  <c r="AE33" i="13"/>
  <c r="AD33" i="13"/>
  <c r="AC33" i="13"/>
  <c r="AB33" i="13"/>
  <c r="AA33" i="13"/>
  <c r="Z33" i="13"/>
  <c r="Y33" i="13"/>
  <c r="X33" i="13"/>
  <c r="W33" i="13"/>
  <c r="AJ33" i="13"/>
  <c r="AH33" i="13"/>
  <c r="AG32" i="13"/>
  <c r="AF32" i="13"/>
  <c r="AE32" i="13"/>
  <c r="AD32" i="13"/>
  <c r="AC32" i="13"/>
  <c r="AB32" i="13"/>
  <c r="AA32" i="13"/>
  <c r="Z32" i="13"/>
  <c r="Y32" i="13"/>
  <c r="X32" i="13"/>
  <c r="W32" i="13"/>
  <c r="S32" i="13"/>
  <c r="AI32" i="13"/>
  <c r="AH32" i="13"/>
  <c r="AI31" i="13"/>
  <c r="AG31" i="13"/>
  <c r="AF31" i="13"/>
  <c r="AE31" i="13"/>
  <c r="AD31" i="13"/>
  <c r="AC31" i="13"/>
  <c r="AB31" i="13"/>
  <c r="AA31" i="13"/>
  <c r="Z31" i="13"/>
  <c r="Y31" i="13"/>
  <c r="X31" i="13"/>
  <c r="W31" i="13"/>
  <c r="AJ31" i="13"/>
  <c r="AH31" i="13"/>
  <c r="AI30" i="13"/>
  <c r="AG30" i="13"/>
  <c r="AF30" i="13"/>
  <c r="AE30" i="13"/>
  <c r="AD30" i="13"/>
  <c r="AC30" i="13"/>
  <c r="AB30" i="13"/>
  <c r="AA30" i="13"/>
  <c r="Z30" i="13"/>
  <c r="Y30" i="13"/>
  <c r="X30" i="13"/>
  <c r="W30" i="13"/>
  <c r="S30" i="13"/>
  <c r="AH30" i="13"/>
  <c r="AI29" i="13"/>
  <c r="AG29" i="13"/>
  <c r="AF29" i="13"/>
  <c r="AE29" i="13"/>
  <c r="AD29" i="13"/>
  <c r="AC29" i="13"/>
  <c r="AB29" i="13"/>
  <c r="AA29" i="13"/>
  <c r="Z29" i="13"/>
  <c r="Y29" i="13"/>
  <c r="X29" i="13"/>
  <c r="W29" i="13"/>
  <c r="AJ29" i="13"/>
  <c r="AH29" i="13"/>
  <c r="AG28" i="13"/>
  <c r="AF28" i="13"/>
  <c r="AE28" i="13"/>
  <c r="AD28" i="13"/>
  <c r="AC28" i="13"/>
  <c r="AB28" i="13"/>
  <c r="AA28" i="13"/>
  <c r="Z28" i="13"/>
  <c r="Y28" i="13"/>
  <c r="X28" i="13"/>
  <c r="W28" i="13"/>
  <c r="S28" i="13"/>
  <c r="AI28" i="13"/>
  <c r="AH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AJ27" i="13"/>
  <c r="AI26" i="13"/>
  <c r="AG26" i="13"/>
  <c r="AF26" i="13"/>
  <c r="AE26" i="13"/>
  <c r="AD26" i="13"/>
  <c r="AC26" i="13"/>
  <c r="AB26" i="13"/>
  <c r="AA26" i="13"/>
  <c r="Z26" i="13"/>
  <c r="Y26" i="13"/>
  <c r="X26" i="13"/>
  <c r="W26" i="13"/>
  <c r="S26" i="13"/>
  <c r="AH26" i="13"/>
  <c r="AI25" i="13"/>
  <c r="AG25" i="13"/>
  <c r="AF25" i="13"/>
  <c r="AE25" i="13"/>
  <c r="AD25" i="13"/>
  <c r="AC25" i="13"/>
  <c r="AB25" i="13"/>
  <c r="AA25" i="13"/>
  <c r="Z25" i="13"/>
  <c r="Y25" i="13"/>
  <c r="X25" i="13"/>
  <c r="W25" i="13"/>
  <c r="AJ25" i="13"/>
  <c r="AH25" i="13"/>
  <c r="AG24" i="13"/>
  <c r="AF24" i="13"/>
  <c r="AE24" i="13"/>
  <c r="AD24" i="13"/>
  <c r="AC24" i="13"/>
  <c r="AB24" i="13"/>
  <c r="AA24" i="13"/>
  <c r="Z24" i="13"/>
  <c r="Y24" i="13"/>
  <c r="X24" i="13"/>
  <c r="W24" i="13"/>
  <c r="S24" i="13"/>
  <c r="AI24" i="13"/>
  <c r="AH24" i="13"/>
  <c r="AI23" i="13"/>
  <c r="AG23" i="13"/>
  <c r="AF23" i="13"/>
  <c r="AE23" i="13"/>
  <c r="AD23" i="13"/>
  <c r="AC23" i="13"/>
  <c r="AB23" i="13"/>
  <c r="AA23" i="13"/>
  <c r="Z23" i="13"/>
  <c r="Y23" i="13"/>
  <c r="X23" i="13"/>
  <c r="W23" i="13"/>
  <c r="AJ23" i="13"/>
  <c r="AH23" i="13"/>
  <c r="AI22" i="13"/>
  <c r="AG22" i="13"/>
  <c r="AF22" i="13"/>
  <c r="AE22" i="13"/>
  <c r="AD22" i="13"/>
  <c r="AC22" i="13"/>
  <c r="AB22" i="13"/>
  <c r="AA22" i="13"/>
  <c r="Z22" i="13"/>
  <c r="Y22" i="13"/>
  <c r="X22" i="13"/>
  <c r="W22" i="13"/>
  <c r="S22" i="13"/>
  <c r="AH22" i="13"/>
  <c r="AI21" i="13"/>
  <c r="AG21" i="13"/>
  <c r="AF21" i="13"/>
  <c r="AE21" i="13"/>
  <c r="AD21" i="13"/>
  <c r="AC21" i="13"/>
  <c r="AB21" i="13"/>
  <c r="AA21" i="13"/>
  <c r="Z21" i="13"/>
  <c r="Y21" i="13"/>
  <c r="X21" i="13"/>
  <c r="W21" i="13"/>
  <c r="AJ21" i="13"/>
  <c r="AH21" i="13"/>
  <c r="AG20" i="13"/>
  <c r="AF20" i="13"/>
  <c r="AE20" i="13"/>
  <c r="AD20" i="13"/>
  <c r="AC20" i="13"/>
  <c r="AB20" i="13"/>
  <c r="AA20" i="13"/>
  <c r="Z20" i="13"/>
  <c r="Y20" i="13"/>
  <c r="X20" i="13"/>
  <c r="W20" i="13"/>
  <c r="S20" i="13"/>
  <c r="AI20" i="13"/>
  <c r="AH20" i="13"/>
  <c r="AI19" i="13"/>
  <c r="AH19" i="13"/>
  <c r="AG19" i="13"/>
  <c r="AF19" i="13"/>
  <c r="AE19" i="13"/>
  <c r="AD19" i="13"/>
  <c r="AC19" i="13"/>
  <c r="AB19" i="13"/>
  <c r="AA19" i="13"/>
  <c r="AA18" i="13" s="1"/>
  <c r="I8" i="13" s="1"/>
  <c r="Z19" i="13"/>
  <c r="Y19" i="13"/>
  <c r="X19" i="13"/>
  <c r="W19" i="13"/>
  <c r="AJ19" i="13"/>
  <c r="R18" i="13"/>
  <c r="N18" i="13"/>
  <c r="M18" i="13"/>
  <c r="L18" i="13"/>
  <c r="K18" i="13"/>
  <c r="J18" i="13"/>
  <c r="I18" i="13"/>
  <c r="H18" i="13"/>
  <c r="G18" i="13"/>
  <c r="F18" i="13"/>
  <c r="E18" i="13"/>
  <c r="D18" i="13"/>
  <c r="H12" i="13"/>
  <c r="H11" i="13"/>
  <c r="H10" i="13"/>
  <c r="H8" i="13"/>
  <c r="H7" i="13"/>
  <c r="H6" i="13"/>
  <c r="H5" i="13"/>
  <c r="H4" i="13"/>
  <c r="H13" i="13" s="1"/>
  <c r="AE18" i="6" l="1"/>
  <c r="J12" i="6" s="1"/>
  <c r="AJ21" i="6"/>
  <c r="X18" i="12"/>
  <c r="J5" i="12" s="1"/>
  <c r="AF18" i="12"/>
  <c r="AJ28" i="12"/>
  <c r="AJ48" i="12"/>
  <c r="S35" i="13"/>
  <c r="H13" i="12"/>
  <c r="AJ28" i="13"/>
  <c r="O18" i="13"/>
  <c r="AJ26" i="13"/>
  <c r="AJ30" i="13"/>
  <c r="AJ38" i="13"/>
  <c r="AJ39" i="13"/>
  <c r="AJ40" i="13"/>
  <c r="AJ46" i="13"/>
  <c r="AJ47" i="13"/>
  <c r="P11" i="13"/>
  <c r="Z18" i="13"/>
  <c r="I7" i="13" s="1"/>
  <c r="AJ20" i="13"/>
  <c r="X18" i="13"/>
  <c r="J5" i="13" s="1"/>
  <c r="AF18" i="13"/>
  <c r="H13" i="6"/>
  <c r="X18" i="6"/>
  <c r="J5" i="6" s="1"/>
  <c r="AF18" i="6"/>
  <c r="AJ25" i="12"/>
  <c r="AJ41" i="12"/>
  <c r="AJ32" i="12"/>
  <c r="AJ33" i="12"/>
  <c r="AJ45" i="12"/>
  <c r="W18" i="12"/>
  <c r="J4" i="12" s="1"/>
  <c r="AJ44" i="6"/>
  <c r="AJ28" i="6"/>
  <c r="AJ29" i="6"/>
  <c r="W18" i="6"/>
  <c r="P8" i="6" s="1"/>
  <c r="Z18" i="6"/>
  <c r="J7" i="6" s="1"/>
  <c r="AJ36" i="6"/>
  <c r="AJ37" i="6"/>
  <c r="AJ20" i="6"/>
  <c r="AJ45" i="6"/>
  <c r="AE18" i="12"/>
  <c r="I12" i="12" s="1"/>
  <c r="AJ40" i="12"/>
  <c r="AJ20" i="12"/>
  <c r="AJ21" i="12"/>
  <c r="S29" i="12"/>
  <c r="AJ49" i="12"/>
  <c r="AJ44" i="12"/>
  <c r="AJ46" i="12"/>
  <c r="I12" i="6"/>
  <c r="S23" i="13"/>
  <c r="Z18" i="12"/>
  <c r="J7" i="12" s="1"/>
  <c r="AA18" i="6"/>
  <c r="J8" i="6" s="1"/>
  <c r="AC18" i="13"/>
  <c r="O18" i="6"/>
  <c r="P11" i="12"/>
  <c r="P11" i="6"/>
  <c r="S37" i="12"/>
  <c r="AB18" i="13"/>
  <c r="S31" i="13"/>
  <c r="AA18" i="12"/>
  <c r="I8" i="12" s="1"/>
  <c r="AB18" i="12"/>
  <c r="J9" i="12" s="1"/>
  <c r="AJ36" i="13"/>
  <c r="W18" i="13"/>
  <c r="P8" i="13" s="1"/>
  <c r="P9" i="13" s="1"/>
  <c r="AJ34" i="13"/>
  <c r="AC18" i="12"/>
  <c r="I10" i="12" s="1"/>
  <c r="AC18" i="6"/>
  <c r="J10" i="6" s="1"/>
  <c r="AH18" i="13"/>
  <c r="P7" i="13" s="1"/>
  <c r="AG18" i="12"/>
  <c r="AB18" i="6"/>
  <c r="J9" i="6" s="1"/>
  <c r="AD18" i="13"/>
  <c r="AJ22" i="13"/>
  <c r="S27" i="13"/>
  <c r="AD18" i="12"/>
  <c r="J11" i="12" s="1"/>
  <c r="AJ36" i="12"/>
  <c r="AD18" i="6"/>
  <c r="I11" i="6" s="1"/>
  <c r="AJ24" i="6"/>
  <c r="AJ25" i="6"/>
  <c r="AJ32" i="6"/>
  <c r="AJ33" i="6"/>
  <c r="AJ40" i="6"/>
  <c r="AJ41" i="6"/>
  <c r="AJ48" i="6"/>
  <c r="AJ49" i="6"/>
  <c r="Y18" i="12"/>
  <c r="J6" i="12" s="1"/>
  <c r="S19" i="13"/>
  <c r="J8" i="13"/>
  <c r="AE18" i="13"/>
  <c r="J12" i="13" s="1"/>
  <c r="AJ24" i="13"/>
  <c r="Y18" i="13"/>
  <c r="J6" i="13" s="1"/>
  <c r="AG18" i="13"/>
  <c r="AJ32" i="13"/>
  <c r="AJ50" i="13"/>
  <c r="AJ24" i="12"/>
  <c r="Y18" i="6"/>
  <c r="I6" i="6" s="1"/>
  <c r="AG18" i="6"/>
  <c r="AI18" i="6"/>
  <c r="P6" i="6" s="1"/>
  <c r="S47" i="6"/>
  <c r="S31" i="6"/>
  <c r="S35" i="6"/>
  <c r="S39" i="6"/>
  <c r="S43" i="6"/>
  <c r="Q18" i="6"/>
  <c r="AJ19" i="6"/>
  <c r="AH20" i="6"/>
  <c r="AH18" i="6" s="1"/>
  <c r="P7" i="6" s="1"/>
  <c r="I6" i="4" s="1"/>
  <c r="S22" i="6"/>
  <c r="AJ23" i="6"/>
  <c r="S26" i="6"/>
  <c r="AJ27" i="6"/>
  <c r="S30" i="6"/>
  <c r="S34" i="6"/>
  <c r="S38" i="6"/>
  <c r="S42" i="6"/>
  <c r="S46" i="6"/>
  <c r="S50" i="6"/>
  <c r="I5" i="6"/>
  <c r="AH18" i="12"/>
  <c r="P7" i="12" s="1"/>
  <c r="I5" i="4" s="1"/>
  <c r="AI18" i="12"/>
  <c r="P6" i="12" s="1"/>
  <c r="S19" i="12"/>
  <c r="S23" i="12"/>
  <c r="S43" i="12"/>
  <c r="S27" i="12"/>
  <c r="Q18" i="12"/>
  <c r="S22" i="12"/>
  <c r="S26" i="12"/>
  <c r="S30" i="12"/>
  <c r="AJ31" i="12"/>
  <c r="S34" i="12"/>
  <c r="AJ35" i="12"/>
  <c r="S38" i="12"/>
  <c r="AJ39" i="12"/>
  <c r="S42" i="12"/>
  <c r="AJ47" i="12"/>
  <c r="S50" i="12"/>
  <c r="I5" i="12"/>
  <c r="O18" i="12"/>
  <c r="P4" i="13"/>
  <c r="J10" i="13"/>
  <c r="I10" i="13"/>
  <c r="I11" i="13"/>
  <c r="J11" i="13"/>
  <c r="J7" i="13"/>
  <c r="J9" i="13"/>
  <c r="I9" i="13"/>
  <c r="AI18" i="13"/>
  <c r="P6" i="13" s="1"/>
  <c r="P18" i="13"/>
  <c r="S21" i="13"/>
  <c r="S29" i="13"/>
  <c r="S37" i="13"/>
  <c r="S41" i="13"/>
  <c r="S45" i="13"/>
  <c r="I5" i="13"/>
  <c r="S25" i="13"/>
  <c r="S33" i="13"/>
  <c r="S49" i="13"/>
  <c r="Q18" i="13"/>
  <c r="AJ18" i="13" l="1"/>
  <c r="P5" i="13" s="1"/>
  <c r="I4" i="12"/>
  <c r="I8" i="6"/>
  <c r="P8" i="12"/>
  <c r="J5" i="4" s="1"/>
  <c r="J8" i="12"/>
  <c r="I7" i="12"/>
  <c r="J12" i="12"/>
  <c r="I7" i="6"/>
  <c r="J11" i="6"/>
  <c r="J4" i="6"/>
  <c r="I4" i="6"/>
  <c r="J6" i="6"/>
  <c r="P9" i="6"/>
  <c r="K6" i="4" s="1"/>
  <c r="I6" i="12"/>
  <c r="I9" i="12"/>
  <c r="P9" i="12"/>
  <c r="K5" i="4" s="1"/>
  <c r="I11" i="12"/>
  <c r="J10" i="12"/>
  <c r="I4" i="13"/>
  <c r="I9" i="6"/>
  <c r="I10" i="6"/>
  <c r="J4" i="13"/>
  <c r="AJ18" i="12"/>
  <c r="P5" i="12" s="1"/>
  <c r="I12" i="13"/>
  <c r="I6" i="13"/>
  <c r="P4" i="6"/>
  <c r="AJ18" i="6"/>
  <c r="P5" i="6" s="1"/>
  <c r="P4" i="12"/>
  <c r="J6" i="4"/>
  <c r="F6" i="4"/>
  <c r="E6" i="4"/>
  <c r="E5" i="4"/>
  <c r="D6" i="4"/>
  <c r="B6" i="4"/>
  <c r="H6" i="4" l="1"/>
  <c r="H12" i="11" l="1"/>
  <c r="H11" i="11"/>
  <c r="H10" i="11"/>
  <c r="H9" i="11"/>
  <c r="H8" i="11"/>
  <c r="H7" i="11"/>
  <c r="H6" i="11"/>
  <c r="H5" i="11"/>
  <c r="H4" i="11"/>
  <c r="H13" i="11" l="1"/>
  <c r="P11" i="11"/>
  <c r="Z27" i="11"/>
  <c r="AI21" i="11"/>
  <c r="X21" i="11"/>
  <c r="X22" i="11"/>
  <c r="X20" i="11"/>
  <c r="F18" i="11"/>
  <c r="R18" i="11"/>
  <c r="E7" i="4" s="1"/>
  <c r="AI50" i="11"/>
  <c r="AG50" i="11"/>
  <c r="AF50" i="11"/>
  <c r="AE50" i="11"/>
  <c r="AD50" i="11"/>
  <c r="AC50" i="11"/>
  <c r="AB50" i="11"/>
  <c r="AA50" i="11"/>
  <c r="Z50" i="11"/>
  <c r="Y50" i="11"/>
  <c r="X50" i="11"/>
  <c r="W50" i="11"/>
  <c r="S50" i="11"/>
  <c r="AH50" i="11"/>
  <c r="AG49" i="11"/>
  <c r="AF49" i="11"/>
  <c r="AE49" i="11"/>
  <c r="AD49" i="11"/>
  <c r="AC49" i="11"/>
  <c r="AB49" i="11"/>
  <c r="AA49" i="11"/>
  <c r="Z49" i="11"/>
  <c r="Y49" i="11"/>
  <c r="X49" i="11"/>
  <c r="W49" i="11"/>
  <c r="S49" i="11"/>
  <c r="AI49" i="11"/>
  <c r="AH49" i="11"/>
  <c r="AG48" i="11"/>
  <c r="AF48" i="11"/>
  <c r="AE48" i="11"/>
  <c r="AD48" i="11"/>
  <c r="AC48" i="11"/>
  <c r="AB48" i="11"/>
  <c r="AA48" i="11"/>
  <c r="Z48" i="11"/>
  <c r="Y48" i="11"/>
  <c r="X48" i="11"/>
  <c r="W48" i="11"/>
  <c r="S48" i="11"/>
  <c r="AI48" i="11"/>
  <c r="AH48" i="11"/>
  <c r="AG47" i="11"/>
  <c r="AF47" i="11"/>
  <c r="AE47" i="11"/>
  <c r="AD47" i="11"/>
  <c r="AC47" i="11"/>
  <c r="AB47" i="11"/>
  <c r="AA47" i="11"/>
  <c r="Z47" i="11"/>
  <c r="Y47" i="11"/>
  <c r="X47" i="11"/>
  <c r="W47" i="11"/>
  <c r="AJ47" i="11"/>
  <c r="AI47" i="11"/>
  <c r="AH47" i="11"/>
  <c r="AG46" i="11"/>
  <c r="AF46" i="11"/>
  <c r="AE46" i="11"/>
  <c r="AD46" i="11"/>
  <c r="AC46" i="11"/>
  <c r="AB46" i="11"/>
  <c r="AA46" i="11"/>
  <c r="Z46" i="11"/>
  <c r="Y46" i="11"/>
  <c r="X46" i="11"/>
  <c r="W46" i="11"/>
  <c r="S46" i="11"/>
  <c r="AI46" i="11"/>
  <c r="AH46" i="11"/>
  <c r="AG45" i="11"/>
  <c r="AF45" i="11"/>
  <c r="AE45" i="11"/>
  <c r="AD45" i="11"/>
  <c r="AC45" i="11"/>
  <c r="AB45" i="11"/>
  <c r="AA45" i="11"/>
  <c r="Z45" i="11"/>
  <c r="Y45" i="11"/>
  <c r="X45" i="11"/>
  <c r="W45" i="11"/>
  <c r="S45" i="11"/>
  <c r="AI45" i="11"/>
  <c r="AH45" i="11"/>
  <c r="AG44" i="11"/>
  <c r="AF44" i="11"/>
  <c r="AE44" i="11"/>
  <c r="AD44" i="11"/>
  <c r="AC44" i="11"/>
  <c r="AB44" i="11"/>
  <c r="AA44" i="11"/>
  <c r="Z44" i="11"/>
  <c r="Y44" i="11"/>
  <c r="X44" i="11"/>
  <c r="W44" i="11"/>
  <c r="S44" i="11"/>
  <c r="AI44" i="11"/>
  <c r="AH44" i="11"/>
  <c r="AG43" i="11"/>
  <c r="AF43" i="11"/>
  <c r="AE43" i="11"/>
  <c r="AD43" i="11"/>
  <c r="AC43" i="11"/>
  <c r="AB43" i="11"/>
  <c r="AA43" i="11"/>
  <c r="Z43" i="11"/>
  <c r="Y43" i="11"/>
  <c r="X43" i="11"/>
  <c r="W43" i="11"/>
  <c r="AJ43" i="11"/>
  <c r="AI43" i="11"/>
  <c r="AH43" i="11"/>
  <c r="AG42" i="11"/>
  <c r="AF42" i="11"/>
  <c r="AE42" i="11"/>
  <c r="AD42" i="11"/>
  <c r="AC42" i="11"/>
  <c r="AB42" i="11"/>
  <c r="AA42" i="11"/>
  <c r="Z42" i="11"/>
  <c r="Y42" i="11"/>
  <c r="X42" i="11"/>
  <c r="W42" i="11"/>
  <c r="S42" i="11"/>
  <c r="AI42" i="11"/>
  <c r="AH42" i="11"/>
  <c r="AG41" i="11"/>
  <c r="AF41" i="11"/>
  <c r="AE41" i="11"/>
  <c r="AD41" i="11"/>
  <c r="AC41" i="11"/>
  <c r="AB41" i="11"/>
  <c r="AA41" i="11"/>
  <c r="Z41" i="11"/>
  <c r="Y41" i="11"/>
  <c r="X41" i="11"/>
  <c r="W41" i="11"/>
  <c r="S41" i="11"/>
  <c r="AI41" i="11"/>
  <c r="AH41" i="11"/>
  <c r="AG40" i="11"/>
  <c r="AF40" i="11"/>
  <c r="AE40" i="11"/>
  <c r="AD40" i="11"/>
  <c r="AC40" i="11"/>
  <c r="AB40" i="11"/>
  <c r="AA40" i="11"/>
  <c r="Z40" i="11"/>
  <c r="Y40" i="11"/>
  <c r="X40" i="11"/>
  <c r="W40" i="11"/>
  <c r="S40" i="11"/>
  <c r="AI40" i="11"/>
  <c r="AH40" i="11"/>
  <c r="AI39" i="11"/>
  <c r="AG39" i="11"/>
  <c r="AF39" i="11"/>
  <c r="AE39" i="11"/>
  <c r="AD39" i="11"/>
  <c r="AC39" i="11"/>
  <c r="AB39" i="11"/>
  <c r="AA39" i="11"/>
  <c r="Z39" i="11"/>
  <c r="Y39" i="11"/>
  <c r="X39" i="11"/>
  <c r="W39" i="11"/>
  <c r="AJ39" i="11"/>
  <c r="AH39" i="11"/>
  <c r="AG38" i="11"/>
  <c r="AF38" i="11"/>
  <c r="AE38" i="11"/>
  <c r="AD38" i="11"/>
  <c r="AC38" i="11"/>
  <c r="AB38" i="11"/>
  <c r="AA38" i="11"/>
  <c r="Z38" i="11"/>
  <c r="Y38" i="11"/>
  <c r="X38" i="11"/>
  <c r="W38" i="11"/>
  <c r="S38" i="11"/>
  <c r="AI38" i="11"/>
  <c r="AH38" i="11"/>
  <c r="AG37" i="11"/>
  <c r="AF37" i="11"/>
  <c r="AE37" i="11"/>
  <c r="AD37" i="11"/>
  <c r="AC37" i="11"/>
  <c r="AB37" i="11"/>
  <c r="AA37" i="11"/>
  <c r="Z37" i="11"/>
  <c r="Y37" i="11"/>
  <c r="X37" i="11"/>
  <c r="W37" i="11"/>
  <c r="S37" i="11"/>
  <c r="AI37" i="11"/>
  <c r="AH37" i="11"/>
  <c r="AG36" i="11"/>
  <c r="AF36" i="11"/>
  <c r="AE36" i="11"/>
  <c r="AD36" i="11"/>
  <c r="AC36" i="11"/>
  <c r="AB36" i="11"/>
  <c r="AA36" i="11"/>
  <c r="Z36" i="11"/>
  <c r="Y36" i="11"/>
  <c r="X36" i="11"/>
  <c r="W36" i="11"/>
  <c r="AJ36" i="11"/>
  <c r="AI36" i="11"/>
  <c r="AH36" i="11"/>
  <c r="AG35" i="11"/>
  <c r="AF35" i="11"/>
  <c r="AE35" i="11"/>
  <c r="AD35" i="11"/>
  <c r="AC35" i="11"/>
  <c r="AB35" i="11"/>
  <c r="AA35" i="11"/>
  <c r="Z35" i="11"/>
  <c r="Y35" i="11"/>
  <c r="X35" i="11"/>
  <c r="W35" i="11"/>
  <c r="AJ35" i="11"/>
  <c r="AI35" i="11"/>
  <c r="AH35" i="11"/>
  <c r="AI34" i="11"/>
  <c r="AG34" i="11"/>
  <c r="AF34" i="11"/>
  <c r="AE34" i="11"/>
  <c r="AD34" i="11"/>
  <c r="AC34" i="11"/>
  <c r="AB34" i="11"/>
  <c r="AA34" i="11"/>
  <c r="Z34" i="11"/>
  <c r="Y34" i="11"/>
  <c r="X34" i="11"/>
  <c r="W34" i="11"/>
  <c r="S34" i="11"/>
  <c r="AH34" i="11"/>
  <c r="AG33" i="11"/>
  <c r="AF33" i="11"/>
  <c r="AE33" i="11"/>
  <c r="AD33" i="11"/>
  <c r="AC33" i="11"/>
  <c r="AB33" i="11"/>
  <c r="AA33" i="11"/>
  <c r="Z33" i="11"/>
  <c r="Y33" i="11"/>
  <c r="X33" i="11"/>
  <c r="W33" i="11"/>
  <c r="S33" i="11"/>
  <c r="AI33" i="11"/>
  <c r="AH33" i="11"/>
  <c r="AG32" i="11"/>
  <c r="AF32" i="11"/>
  <c r="AE32" i="11"/>
  <c r="AD32" i="11"/>
  <c r="AC32" i="11"/>
  <c r="AB32" i="11"/>
  <c r="AA32" i="11"/>
  <c r="Z32" i="11"/>
  <c r="Y32" i="11"/>
  <c r="X32" i="11"/>
  <c r="W32" i="11"/>
  <c r="AJ32" i="11"/>
  <c r="AI32" i="11"/>
  <c r="AH32" i="11"/>
  <c r="AI31" i="11"/>
  <c r="AG31" i="11"/>
  <c r="AF31" i="11"/>
  <c r="AE31" i="11"/>
  <c r="AD31" i="11"/>
  <c r="AC31" i="11"/>
  <c r="AB31" i="11"/>
  <c r="AA31" i="11"/>
  <c r="Z31" i="11"/>
  <c r="Y31" i="11"/>
  <c r="X31" i="11"/>
  <c r="W31" i="11"/>
  <c r="AJ31" i="11"/>
  <c r="AH31" i="11"/>
  <c r="AG30" i="11"/>
  <c r="AF30" i="11"/>
  <c r="AE30" i="11"/>
  <c r="AD30" i="11"/>
  <c r="AC30" i="11"/>
  <c r="AB30" i="11"/>
  <c r="AA30" i="11"/>
  <c r="Z30" i="11"/>
  <c r="Y30" i="11"/>
  <c r="X30" i="11"/>
  <c r="W30" i="11"/>
  <c r="S30" i="11"/>
  <c r="AI30" i="11"/>
  <c r="AH30" i="11"/>
  <c r="AG29" i="11"/>
  <c r="AF29" i="11"/>
  <c r="AE29" i="11"/>
  <c r="AD29" i="11"/>
  <c r="AC29" i="11"/>
  <c r="AB29" i="11"/>
  <c r="AA29" i="11"/>
  <c r="Z29" i="11"/>
  <c r="Y29" i="11"/>
  <c r="X29" i="11"/>
  <c r="W29" i="11"/>
  <c r="S29" i="11"/>
  <c r="AI29" i="11"/>
  <c r="AH29" i="11"/>
  <c r="AG28" i="11"/>
  <c r="AF28" i="11"/>
  <c r="AE28" i="11"/>
  <c r="AD28" i="11"/>
  <c r="AC28" i="11"/>
  <c r="AB28" i="11"/>
  <c r="AA28" i="11"/>
  <c r="Z28" i="11"/>
  <c r="Y28" i="11"/>
  <c r="X28" i="11"/>
  <c r="W28" i="11"/>
  <c r="S28" i="11"/>
  <c r="AI28" i="11"/>
  <c r="AH28" i="11"/>
  <c r="AG27" i="11"/>
  <c r="AF27" i="11"/>
  <c r="AE27" i="11"/>
  <c r="AD27" i="11"/>
  <c r="AC27" i="11"/>
  <c r="AB27" i="11"/>
  <c r="AA27" i="11"/>
  <c r="Y27" i="11"/>
  <c r="X27" i="11"/>
  <c r="W27" i="11"/>
  <c r="AJ27" i="11"/>
  <c r="AI27" i="11"/>
  <c r="AH27" i="11"/>
  <c r="AG26" i="11"/>
  <c r="AF26" i="11"/>
  <c r="AE26" i="11"/>
  <c r="AD26" i="11"/>
  <c r="AC26" i="11"/>
  <c r="AB26" i="11"/>
  <c r="AA26" i="11"/>
  <c r="Z26" i="11"/>
  <c r="Y26" i="11"/>
  <c r="X26" i="11"/>
  <c r="W26" i="11"/>
  <c r="S26" i="11"/>
  <c r="AI26" i="11"/>
  <c r="AH26" i="11"/>
  <c r="AG25" i="11"/>
  <c r="AF25" i="11"/>
  <c r="AE25" i="11"/>
  <c r="AD25" i="11"/>
  <c r="AC25" i="11"/>
  <c r="AB25" i="11"/>
  <c r="AA25" i="11"/>
  <c r="Z25" i="11"/>
  <c r="Y25" i="11"/>
  <c r="X25" i="11"/>
  <c r="W25" i="11"/>
  <c r="S25" i="11"/>
  <c r="AI25" i="11"/>
  <c r="AH25" i="11"/>
  <c r="AG24" i="11"/>
  <c r="AF24" i="11"/>
  <c r="AE24" i="11"/>
  <c r="AD24" i="11"/>
  <c r="AC24" i="11"/>
  <c r="AB24" i="11"/>
  <c r="AA24" i="11"/>
  <c r="Z24" i="11"/>
  <c r="Y24" i="11"/>
  <c r="X24" i="11"/>
  <c r="W24" i="11"/>
  <c r="S24" i="11"/>
  <c r="AI24" i="11"/>
  <c r="AH24" i="11"/>
  <c r="AG23" i="11"/>
  <c r="AF23" i="11"/>
  <c r="AE23" i="11"/>
  <c r="AD23" i="11"/>
  <c r="AC23" i="11"/>
  <c r="AB23" i="11"/>
  <c r="AA23" i="11"/>
  <c r="Z23" i="11"/>
  <c r="Y23" i="11"/>
  <c r="X23" i="11"/>
  <c r="W23" i="11"/>
  <c r="AJ23" i="11"/>
  <c r="AI23" i="11"/>
  <c r="AH23" i="11"/>
  <c r="AG22" i="11"/>
  <c r="AF22" i="11"/>
  <c r="AE22" i="11"/>
  <c r="AD22" i="11"/>
  <c r="AC22" i="11"/>
  <c r="AB22" i="11"/>
  <c r="AA22" i="11"/>
  <c r="Z22" i="11"/>
  <c r="Y22" i="11"/>
  <c r="W22" i="11"/>
  <c r="S22" i="11"/>
  <c r="AI22" i="11"/>
  <c r="AH22" i="11"/>
  <c r="AG21" i="11"/>
  <c r="AF21" i="11"/>
  <c r="AE21" i="11"/>
  <c r="AD21" i="11"/>
  <c r="AC21" i="11"/>
  <c r="AB21" i="11"/>
  <c r="AA21" i="11"/>
  <c r="Z21" i="11"/>
  <c r="Y21" i="11"/>
  <c r="W21" i="11"/>
  <c r="S21" i="11"/>
  <c r="AH21" i="11"/>
  <c r="AG20" i="11"/>
  <c r="AF20" i="11"/>
  <c r="AE20" i="11"/>
  <c r="AD20" i="11"/>
  <c r="AC20" i="11"/>
  <c r="AB20" i="11"/>
  <c r="AA20" i="11"/>
  <c r="Z20" i="11"/>
  <c r="Y20" i="11"/>
  <c r="W20" i="11"/>
  <c r="AJ20" i="11"/>
  <c r="AI20" i="11"/>
  <c r="AH20" i="11"/>
  <c r="AG19" i="11"/>
  <c r="AF19" i="11"/>
  <c r="AE19" i="11"/>
  <c r="AD19" i="11"/>
  <c r="AC19" i="11"/>
  <c r="AB19" i="11"/>
  <c r="AA19" i="11"/>
  <c r="Z19" i="11"/>
  <c r="Y19" i="11"/>
  <c r="X19" i="11"/>
  <c r="W19" i="11"/>
  <c r="Q19" i="11"/>
  <c r="AJ19" i="11" s="1"/>
  <c r="AI19" i="11"/>
  <c r="AH19" i="11"/>
  <c r="N18" i="11"/>
  <c r="M18" i="11"/>
  <c r="L18" i="11"/>
  <c r="K18" i="11"/>
  <c r="J18" i="11"/>
  <c r="I18" i="11"/>
  <c r="H18" i="11"/>
  <c r="G18" i="11"/>
  <c r="E18" i="11"/>
  <c r="S20" i="11" l="1"/>
  <c r="S19" i="11"/>
  <c r="AJ48" i="11"/>
  <c r="AJ24" i="11"/>
  <c r="S23" i="11"/>
  <c r="X18" i="11"/>
  <c r="AF18" i="11"/>
  <c r="AJ49" i="11"/>
  <c r="S32" i="11"/>
  <c r="AJ50" i="11"/>
  <c r="AJ33" i="11"/>
  <c r="S31" i="11"/>
  <c r="AJ25" i="11"/>
  <c r="AJ30" i="11"/>
  <c r="AA18" i="11"/>
  <c r="C5" i="4"/>
  <c r="AB18" i="11"/>
  <c r="Z18" i="11"/>
  <c r="W18" i="11"/>
  <c r="AE18" i="11"/>
  <c r="S39" i="11"/>
  <c r="AJ34" i="11"/>
  <c r="AJ46" i="11"/>
  <c r="AJ40" i="11"/>
  <c r="AJ41" i="11"/>
  <c r="AD18" i="11"/>
  <c r="AJ26" i="11"/>
  <c r="S35" i="11"/>
  <c r="AJ42" i="11"/>
  <c r="AJ28" i="11"/>
  <c r="AJ29" i="11"/>
  <c r="S36" i="11"/>
  <c r="AJ44" i="11"/>
  <c r="AJ45" i="11"/>
  <c r="AC18" i="11"/>
  <c r="S27" i="11"/>
  <c r="S43" i="11"/>
  <c r="Y18" i="11"/>
  <c r="AJ21" i="11"/>
  <c r="AJ37" i="11"/>
  <c r="AG18" i="11"/>
  <c r="O18" i="11"/>
  <c r="B7" i="4" s="1"/>
  <c r="AJ22" i="11"/>
  <c r="AJ38" i="11"/>
  <c r="S47" i="11"/>
  <c r="D5" i="4"/>
  <c r="B5" i="4"/>
  <c r="AH18" i="11"/>
  <c r="P7" i="11" s="1"/>
  <c r="I7" i="4" s="1"/>
  <c r="AI18" i="11"/>
  <c r="P18" i="11"/>
  <c r="C7" i="4" s="1"/>
  <c r="Q18" i="11"/>
  <c r="D7" i="4" s="1"/>
  <c r="B8" i="4" l="1"/>
  <c r="J8" i="11"/>
  <c r="I8" i="11"/>
  <c r="J6" i="11"/>
  <c r="I6" i="11"/>
  <c r="I5" i="11"/>
  <c r="J5" i="11"/>
  <c r="F7" i="4"/>
  <c r="P4" i="11"/>
  <c r="I12" i="11"/>
  <c r="J12" i="11"/>
  <c r="J10" i="11"/>
  <c r="I10" i="11"/>
  <c r="P8" i="11"/>
  <c r="P9" i="11" s="1"/>
  <c r="K7" i="4" s="1"/>
  <c r="K8" i="4" s="1"/>
  <c r="J4" i="11"/>
  <c r="I4" i="11"/>
  <c r="I11" i="11"/>
  <c r="J11" i="11"/>
  <c r="I7" i="11"/>
  <c r="J7" i="11"/>
  <c r="I9" i="11"/>
  <c r="J9" i="11"/>
  <c r="F5" i="4"/>
  <c r="I8" i="4"/>
  <c r="G7" i="4"/>
  <c r="P6" i="11"/>
  <c r="G5" i="4"/>
  <c r="AJ18" i="11"/>
  <c r="E8" i="4"/>
  <c r="C6" i="4"/>
  <c r="G6" i="4"/>
  <c r="D8" i="4"/>
  <c r="J7" i="4" l="1"/>
  <c r="J8" i="4" s="1"/>
  <c r="H7" i="4"/>
  <c r="P5" i="11"/>
  <c r="H5" i="4"/>
  <c r="C8" i="4"/>
  <c r="G8" i="4"/>
  <c r="F8" i="4"/>
  <c r="H8" i="4" l="1"/>
</calcChain>
</file>

<file path=xl/sharedStrings.xml><?xml version="1.0" encoding="utf-8"?>
<sst xmlns="http://schemas.openxmlformats.org/spreadsheetml/2006/main" count="399" uniqueCount="307">
  <si>
    <t>KLOE</t>
  </si>
  <si>
    <t>%</t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</si>
  <si>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</si>
  <si>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</si>
  <si>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</si>
  <si>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</si>
  <si>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</si>
  <si>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</si>
  <si>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</si>
  <si>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</si>
  <si>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</si>
  <si>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</si>
  <si>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</si>
  <si>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</si>
  <si>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22"/>
        <color rgb="FFFF0000"/>
        <rFont val="微軟正黑體"/>
        <family val="2"/>
        <charset val="136"/>
      </rPr>
      <t>黃色部分為廠商填寫部分</t>
    </r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</si>
  <si>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</si>
  <si>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</si>
  <si>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</si>
  <si>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</si>
  <si>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</si>
  <si>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</si>
  <si>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</si>
  <si>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</si>
  <si>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>★註：執行月數是以實施日期當月份開始計算直到當年度底為止，範例：實施日期若為</t>
    </r>
    <r>
      <rPr>
        <b/>
        <sz val="12"/>
        <rFont val="Times New Roman"/>
        <family val="1"/>
      </rPr>
      <t>105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，執行月數則為</t>
    </r>
    <r>
      <rPr>
        <b/>
        <sz val="12"/>
        <rFont val="Times New Roman"/>
        <family val="1"/>
      </rPr>
      <t>10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(105.3~105.12)</t>
    </r>
    <r>
      <rPr>
        <b/>
        <sz val="12"/>
        <rFont val="微軟正黑體"/>
        <family val="2"/>
        <charset val="136"/>
      </rPr>
      <t>，以此類推。</t>
    </r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</si>
  <si>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</si>
  <si>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</si>
  <si>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</si>
  <si>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</si>
  <si>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</si>
  <si>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</si>
  <si>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</si>
  <si>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105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</si>
  <si>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:105.03 )</t>
    </r>
  </si>
  <si>
    <r>
      <rPr>
        <b/>
        <sz val="12"/>
        <rFont val="微軟正黑體"/>
        <family val="2"/>
        <charset val="136"/>
      </rPr>
      <t>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:105.03~105.12</t>
    </r>
    <r>
      <rPr>
        <b/>
        <sz val="12"/>
        <rFont val="微軟正黑體"/>
        <family val="2"/>
        <charset val="136"/>
      </rPr>
      <t>，則填入</t>
    </r>
    <r>
      <rPr>
        <b/>
        <sz val="12"/>
        <rFont val="Times New Roman"/>
        <family val="1"/>
      </rPr>
      <t>10)</t>
    </r>
  </si>
  <si>
    <r>
      <t>105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</si>
  <si>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</si>
  <si>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(KLOE)</t>
    </r>
    <r>
      <rPr>
        <b/>
        <sz val="12"/>
        <color indexed="10"/>
        <rFont val="標楷體"/>
        <family val="4"/>
        <charset val="136"/>
      </rPr>
      <t/>
    </r>
    <phoneticPr fontId="2" type="noConversion"/>
  </si>
  <si>
    <r>
      <t>106</t>
    </r>
    <r>
      <rPr>
        <b/>
        <sz val="18"/>
        <rFont val="微軟正黑體"/>
        <family val="2"/>
        <charset val="136"/>
      </rPr>
      <t>年能源總用量：</t>
    </r>
  </si>
  <si>
    <r>
      <t>(106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</si>
  <si>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</si>
  <si>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</si>
  <si>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</si>
  <si>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能源總節約率：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</si>
  <si>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</si>
  <si>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</si>
  <si>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</si>
  <si>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</si>
  <si>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</si>
  <si>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2"/>
        <rFont val="微軟正黑體"/>
        <family val="2"/>
        <charset val="136"/>
      </rPr>
      <t>★註：執行月數是以實施日期當月份開始計算直到當年度底為止，範例：實施日期若為</t>
    </r>
    <r>
      <rPr>
        <b/>
        <sz val="12"/>
        <rFont val="Times New Roman"/>
        <family val="1"/>
      </rPr>
      <t>106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，執行月數則為</t>
    </r>
    <r>
      <rPr>
        <b/>
        <sz val="12"/>
        <rFont val="Times New Roman"/>
        <family val="1"/>
      </rPr>
      <t>10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(106.3~106.12)</t>
    </r>
    <r>
      <rPr>
        <b/>
        <sz val="12"/>
        <rFont val="微軟正黑體"/>
        <family val="2"/>
        <charset val="136"/>
      </rPr>
      <t>，以此類推。</t>
    </r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</si>
  <si>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:106.03 )</t>
    </r>
  </si>
  <si>
    <r>
      <rPr>
        <b/>
        <sz val="12"/>
        <rFont val="微軟正黑體"/>
        <family val="2"/>
        <charset val="136"/>
      </rPr>
      <t>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:106.03~106.12</t>
    </r>
    <r>
      <rPr>
        <b/>
        <sz val="12"/>
        <rFont val="微軟正黑體"/>
        <family val="2"/>
        <charset val="136"/>
      </rPr>
      <t>，則填入</t>
    </r>
    <r>
      <rPr>
        <b/>
        <sz val="12"/>
        <rFont val="Times New Roman"/>
        <family val="1"/>
      </rPr>
      <t>10)</t>
    </r>
  </si>
  <si>
    <r>
      <rPr>
        <b/>
        <sz val="16"/>
        <rFont val="微軟正黑體"/>
        <family val="2"/>
        <charset val="136"/>
      </rPr>
      <t>每項措施各別能源實際節能量</t>
    </r>
    <phoneticPr fontId="1" type="noConversion"/>
  </si>
  <si>
    <r>
      <t>106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</si>
  <si>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</si>
  <si>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</si>
  <si>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</si>
  <si>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</si>
  <si>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</si>
  <si>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t>電
(千度)</t>
  </si>
  <si>
    <r>
      <rPr>
        <b/>
        <sz val="12"/>
        <rFont val="微軟正黑體"/>
        <family val="2"/>
        <charset val="136"/>
      </rPr>
      <t xml:space="preserve">電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</si>
  <si>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</si>
  <si>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</si>
  <si>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</si>
  <si>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</si>
  <si>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</si>
  <si>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千度</t>
    </r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</si>
  <si>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</si>
  <si>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千度電</t>
    </r>
    <r>
      <rPr>
        <b/>
        <sz val="18"/>
        <color rgb="FF000000"/>
        <rFont val="Times New Roman"/>
        <family val="1"/>
      </rPr>
      <t>(MWh)</t>
    </r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</si>
  <si>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</si>
  <si>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公噸</t>
    </r>
    <r>
      <rPr>
        <b/>
        <sz val="18"/>
        <color rgb="FF000000"/>
        <rFont val="Times New Roman"/>
        <family val="1"/>
      </rPr>
      <t>(Tons)</t>
    </r>
    <phoneticPr fontId="2" type="noConversion"/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</si>
  <si>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</si>
  <si>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</si>
  <si>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t>★註：執行月數是以實施日期當月份開始計算直到當年度底為止，範例：實施日期若為107年3月 ，執行月數則為10個月(107.3~107.12)，以此類推。</t>
  </si>
  <si>
    <t>實施日期  (年.月) (例:107.03 )</t>
  </si>
  <si>
    <t>執行月數(例:107.03~107.12，則填入10)</t>
  </si>
  <si>
    <t>107年實際節能量(實際執行月數效益)</t>
  </si>
  <si>
    <r>
      <t>107</t>
    </r>
    <r>
      <rPr>
        <b/>
        <sz val="12"/>
        <rFont val="微軟正黑體"/>
        <family val="2"/>
        <charset val="136"/>
      </rPr>
      <t>年總能源節約量</t>
    </r>
  </si>
  <si>
    <r>
      <t>107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</si>
  <si>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</si>
  <si>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</si>
  <si>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</si>
  <si>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</si>
  <si>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</si>
  <si>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t>108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</si>
  <si>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</si>
  <si>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</si>
  <si>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t>108</t>
    </r>
    <r>
      <rPr>
        <b/>
        <sz val="12"/>
        <rFont val="微軟正黑體"/>
        <family val="2"/>
        <charset val="136"/>
      </rPr>
      <t>年總能源節約量</t>
    </r>
    <phoneticPr fontId="1" type="noConversion"/>
  </si>
  <si>
    <r>
      <t>108</t>
    </r>
    <r>
      <rPr>
        <b/>
        <sz val="14"/>
        <rFont val="微軟正黑體"/>
        <family val="2"/>
        <charset val="136"/>
      </rPr>
      <t>年節能措施項目</t>
    </r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</si>
  <si>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</si>
  <si>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t>107</t>
    </r>
    <r>
      <rPr>
        <b/>
        <sz val="14"/>
        <rFont val="微軟正黑體"/>
        <family val="2"/>
        <charset val="136"/>
      </rPr>
      <t>年節能措施項目</t>
    </r>
  </si>
  <si>
    <r>
      <t>105</t>
    </r>
    <r>
      <rPr>
        <b/>
        <sz val="14"/>
        <rFont val="微軟正黑體"/>
        <family val="2"/>
        <charset val="136"/>
      </rPr>
      <t>年節能措施項目</t>
    </r>
    <phoneticPr fontId="1" type="noConversion"/>
  </si>
  <si>
    <r>
      <rPr>
        <sz val="12"/>
        <rFont val="微軟正黑體"/>
        <family val="2"/>
        <charset val="136"/>
      </rPr>
      <t xml:space="preserve">節省費用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仟元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</si>
  <si>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t>每項措施各別能源實際節能量</t>
    <phoneticPr fontId="1" type="noConversion"/>
  </si>
  <si>
    <t>其他能源</t>
    <phoneticPr fontId="2" type="noConversion"/>
  </si>
  <si>
    <t>燃料煤
(公噸)</t>
    <phoneticPr fontId="1" type="noConversion"/>
  </si>
  <si>
    <t>燃料油
(公秉)</t>
    <phoneticPr fontId="1" type="noConversion"/>
  </si>
  <si>
    <t>液化天然氣LNG
(立方公尺)</t>
    <phoneticPr fontId="1" type="noConversion"/>
  </si>
  <si>
    <t>液化石油氣LPG
(公秉)</t>
    <phoneticPr fontId="1" type="noConversion"/>
  </si>
  <si>
    <t>天然氣
(立方公尺)</t>
    <phoneticPr fontId="1" type="noConversion"/>
  </si>
  <si>
    <r>
      <t xml:space="preserve">能源名稱
</t>
    </r>
    <r>
      <rPr>
        <b/>
        <u/>
        <sz val="12"/>
        <rFont val="微軟正黑體"/>
        <family val="2"/>
        <charset val="136"/>
      </rPr>
      <t xml:space="preserve">                  </t>
    </r>
    <r>
      <rPr>
        <b/>
        <sz val="12"/>
        <rFont val="微軟正黑體"/>
        <family val="2"/>
        <charset val="136"/>
      </rPr>
      <t xml:space="preserve">
(公噸)</t>
    </r>
    <phoneticPr fontId="2" type="noConversion"/>
  </si>
  <si>
    <r>
      <t>節省
公秉油當量
(KLOE)</t>
    </r>
    <r>
      <rPr>
        <b/>
        <sz val="12"/>
        <color indexed="10"/>
        <rFont val="標楷體"/>
        <family val="4"/>
        <charset val="136"/>
      </rPr>
      <t/>
    </r>
    <phoneticPr fontId="2" type="noConversion"/>
  </si>
  <si>
    <r>
      <t>抑低CO</t>
    </r>
    <r>
      <rPr>
        <b/>
        <vertAlign val="subscript"/>
        <sz val="12"/>
        <rFont val="微軟正黑體"/>
        <family val="2"/>
        <charset val="136"/>
      </rPr>
      <t xml:space="preserve">2
</t>
    </r>
    <r>
      <rPr>
        <b/>
        <sz val="12"/>
        <rFont val="微軟正黑體"/>
        <family val="2"/>
        <charset val="136"/>
      </rPr>
      <t>排放量
(公噸)</t>
    </r>
    <r>
      <rPr>
        <b/>
        <sz val="12"/>
        <color indexed="10"/>
        <rFont val="微軟正黑體"/>
        <family val="2"/>
        <charset val="136"/>
      </rPr>
      <t xml:space="preserve"> </t>
    </r>
    <phoneticPr fontId="2" type="noConversion"/>
  </si>
  <si>
    <t>能源節約量
(KLOE)</t>
    <phoneticPr fontId="1" type="noConversion"/>
  </si>
  <si>
    <t>節省能源費用
(仟元）</t>
    <phoneticPr fontId="1" type="noConversion"/>
  </si>
  <si>
    <r>
      <t>抑低CO</t>
    </r>
    <r>
      <rPr>
        <b/>
        <vertAlign val="subscript"/>
        <sz val="12"/>
        <rFont val="微軟正黑體"/>
        <family val="2"/>
        <charset val="136"/>
      </rPr>
      <t>2</t>
    </r>
    <r>
      <rPr>
        <b/>
        <sz val="12"/>
        <rFont val="微軟正黑體"/>
        <family val="2"/>
        <charset val="136"/>
      </rPr>
      <t>排放量
(公噸)</t>
    </r>
    <phoneticPr fontId="1" type="noConversion"/>
  </si>
  <si>
    <t>柴油
(公秉)</t>
    <phoneticPr fontId="1" type="noConversion"/>
  </si>
  <si>
    <t>車用汽油
(公秉)</t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</si>
  <si>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</si>
  <si>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</si>
  <si>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</si>
  <si>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</si>
  <si>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</si>
  <si>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</si>
  <si>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</si>
  <si>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</si>
  <si>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</si>
  <si>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</si>
  <si>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</si>
  <si>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</si>
  <si>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</si>
  <si>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</si>
  <si>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4"/>
        <rFont val="微軟正黑體"/>
        <family val="2"/>
        <charset val="136"/>
      </rPr>
      <t>實際節能量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實際執行月數效益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</si>
  <si>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</si>
  <si>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</si>
  <si>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</si>
  <si>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</si>
  <si>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</si>
  <si>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</si>
  <si>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</si>
  <si>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</si>
  <si>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電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</si>
  <si>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柴油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</si>
  <si>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</si>
  <si>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</si>
  <si>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</si>
  <si>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</si>
  <si>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(KLOE)</t>
    </r>
    <phoneticPr fontId="1" type="noConversion"/>
  </si>
  <si>
    <r>
      <rPr>
        <b/>
        <sz val="12"/>
        <rFont val="微軟正黑體"/>
        <family val="2"/>
        <charset val="136"/>
      </rPr>
      <t xml:space="preserve">柴油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</si>
  <si>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</si>
  <si>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</si>
  <si>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能源節約率</t>
    </r>
    <phoneticPr fontId="1" type="noConversion"/>
  </si>
  <si>
    <r>
      <rPr>
        <b/>
        <sz val="16"/>
        <rFont val="微軟正黑體"/>
        <family val="2"/>
        <charset val="136"/>
      </rPr>
      <t>近三年平均值</t>
    </r>
    <phoneticPr fontId="1" type="noConversion"/>
  </si>
  <si>
    <r>
      <rPr>
        <b/>
        <sz val="20"/>
        <rFont val="微軟正黑體"/>
        <family val="2"/>
        <charset val="136"/>
      </rPr>
      <t>年份</t>
    </r>
    <phoneticPr fontId="1" type="noConversion"/>
  </si>
  <si>
    <r>
      <rPr>
        <b/>
        <sz val="12"/>
        <rFont val="微軟正黑體"/>
        <family val="2"/>
        <charset val="136"/>
      </rPr>
      <t>用電節約率</t>
    </r>
    <phoneticPr fontId="1" type="noConversion"/>
  </si>
  <si>
    <r>
      <rPr>
        <b/>
        <sz val="14"/>
        <color indexed="8"/>
        <rFont val="微軟正黑體"/>
        <family val="2"/>
        <charset val="136"/>
      </rPr>
      <t>估算節能量</t>
    </r>
    <r>
      <rPr>
        <b/>
        <sz val="14"/>
        <color indexed="8"/>
        <rFont val="Times New Roman"/>
        <family val="1"/>
      </rPr>
      <t>(</t>
    </r>
    <r>
      <rPr>
        <b/>
        <sz val="14"/>
        <color indexed="8"/>
        <rFont val="微軟正黑體"/>
        <family val="2"/>
        <charset val="136"/>
      </rPr>
      <t>推算為全年度效益</t>
    </r>
    <r>
      <rPr>
        <b/>
        <sz val="14"/>
        <color indexed="8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</si>
  <si>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</si>
  <si>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公秉油當量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</si>
  <si>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</si>
  <si>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能省費用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</si>
  <si>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</si>
  <si>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</si>
  <si>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</si>
  <si>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 xml:space="preserve">用電節約量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千度</t>
    </r>
    <r>
      <rPr>
        <b/>
        <sz val="12"/>
        <rFont val="Times New Roman"/>
        <family val="1"/>
      </rPr>
      <t>MWh)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</si>
  <si>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</si>
  <si>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</si>
  <si>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</si>
  <si>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t>105</t>
    </r>
    <r>
      <rPr>
        <b/>
        <sz val="18"/>
        <rFont val="華康儷楷書外字集"/>
        <family val="4"/>
        <charset val="136"/>
      </rPr>
      <t>年能源總用量：</t>
    </r>
    <phoneticPr fontId="2" type="noConversion"/>
  </si>
  <si>
    <r>
      <t>(105</t>
    </r>
    <r>
      <rPr>
        <b/>
        <sz val="16"/>
        <rFont val="華康儷楷書外字集"/>
        <family val="4"/>
        <charset val="136"/>
      </rPr>
      <t>年的節能措施資料表</t>
    </r>
    <r>
      <rPr>
        <b/>
        <sz val="16"/>
        <rFont val="Times New Roman"/>
        <family val="1"/>
      </rPr>
      <t>)</t>
    </r>
    <phoneticPr fontId="1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</si>
  <si>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</si>
  <si>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</si>
  <si>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</si>
  <si>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</si>
  <si>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</si>
  <si>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</si>
  <si>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</si>
  <si>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</si>
  <si>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公噸</t>
    </r>
    <r>
      <rPr>
        <b/>
        <sz val="18"/>
        <color rgb="FF000000"/>
        <rFont val="Times New Roman"/>
        <family val="1"/>
      </rPr>
      <t>(Tons)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</si>
  <si>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能源總節約率：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</si>
  <si>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</si>
  <si>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</si>
  <si>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</si>
  <si>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</si>
  <si>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</si>
  <si>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</si>
  <si>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</si>
  <si>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</si>
  <si>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</si>
  <si>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</si>
  <si>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t>105</t>
    </r>
    <r>
      <rPr>
        <b/>
        <sz val="12"/>
        <rFont val="微軟正黑體"/>
        <family val="2"/>
        <charset val="136"/>
      </rPr>
      <t>年總能源節約量</t>
    </r>
    <phoneticPr fontId="1" type="noConversion"/>
  </si>
  <si>
    <r>
      <rPr>
        <b/>
        <sz val="14"/>
        <rFont val="微軟正黑體"/>
        <family val="2"/>
        <charset val="136"/>
      </rPr>
      <t>能源單價</t>
    </r>
    <phoneticPr fontId="1" type="noConversion"/>
  </si>
  <si>
    <r>
      <rPr>
        <b/>
        <sz val="14"/>
        <rFont val="微軟正黑體"/>
        <family val="2"/>
        <charset val="136"/>
      </rPr>
      <t>年能源總用量</t>
    </r>
    <phoneticPr fontId="1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</si>
  <si>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</si>
  <si>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</si>
  <si>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</si>
  <si>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sz val="12"/>
        <rFont val="微軟正黑體"/>
        <family val="2"/>
        <charset val="136"/>
      </rPr>
      <t>千度</t>
    </r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</si>
  <si>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</si>
  <si>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</si>
  <si>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</si>
  <si>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</si>
  <si>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</si>
  <si>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</si>
  <si>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</si>
  <si>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</si>
  <si>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</si>
  <si>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</si>
  <si>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</si>
  <si>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4"/>
        <rFont val="微軟正黑體"/>
        <family val="2"/>
        <charset val="136"/>
      </rPr>
      <t xml:space="preserve">實際節省費用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</si>
  <si>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6"/>
        <rFont val="微軟正黑體"/>
        <family val="2"/>
        <charset val="136"/>
      </rPr>
      <t>電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</si>
  <si>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</si>
  <si>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</si>
  <si>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6"/>
        <rFont val="微軟正黑體"/>
        <family val="2"/>
        <charset val="136"/>
      </rPr>
      <t>柴油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</si>
  <si>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</si>
  <si>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</si>
  <si>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</si>
  <si>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</si>
  <si>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</si>
  <si>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</si>
  <si>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</si>
  <si>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</si>
  <si>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t>106</t>
    </r>
    <r>
      <rPr>
        <b/>
        <sz val="14"/>
        <rFont val="微軟正黑體"/>
        <family val="2"/>
        <charset val="136"/>
      </rPr>
      <t>年節能措施項目</t>
    </r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</si>
  <si>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</si>
  <si>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</si>
  <si>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106</t>
    </r>
    <r>
      <rPr>
        <b/>
        <sz val="16"/>
        <rFont val="微軟正黑體"/>
        <family val="2"/>
        <charset val="136"/>
      </rPr>
      <t>年估算節能量</t>
    </r>
    <r>
      <rPr>
        <b/>
        <sz val="16"/>
        <rFont val="Times New Roman"/>
        <family val="1"/>
      </rPr>
      <t>(</t>
    </r>
    <r>
      <rPr>
        <b/>
        <sz val="16"/>
        <rFont val="微軟正黑體"/>
        <family val="2"/>
        <charset val="136"/>
      </rPr>
      <t>推算為全年度效益</t>
    </r>
    <r>
      <rPr>
        <b/>
        <sz val="16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</si>
  <si>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</si>
  <si>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</si>
  <si>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</si>
  <si>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</si>
  <si>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</si>
  <si>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</si>
  <si>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</si>
  <si>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 xml:space="preserve">電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千度</t>
    </r>
    <r>
      <rPr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</si>
  <si>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</si>
  <si>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</si>
  <si>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</si>
  <si>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</si>
  <si>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能源節約量
</t>
    </r>
    <r>
      <rPr>
        <b/>
        <sz val="12"/>
        <rFont val="Times New Roman"/>
        <family val="1"/>
      </rPr>
      <t>(KLOE)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</si>
  <si>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</si>
  <si>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節省能源費用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仟元）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</si>
  <si>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</si>
  <si>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t>106</t>
    </r>
    <r>
      <rPr>
        <b/>
        <sz val="12"/>
        <rFont val="微軟正黑體"/>
        <family val="2"/>
        <charset val="136"/>
      </rPr>
      <t>年總能源節約量</t>
    </r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</si>
  <si>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</si>
  <si>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rPr>
        <b/>
        <sz val="16"/>
        <rFont val="微軟正黑體"/>
        <family val="2"/>
        <charset val="136"/>
      </rPr>
      <t>其他能源</t>
    </r>
    <phoneticPr fontId="1" type="noConversion"/>
  </si>
  <si>
    <r>
      <rPr>
        <b/>
        <sz val="20"/>
        <rFont val="微軟正黑體"/>
        <family val="2"/>
        <charset val="136"/>
      </rPr>
      <t>單位名稱：</t>
    </r>
    <phoneticPr fontId="2" type="noConversion"/>
  </si>
  <si>
    <r>
      <t>107</t>
    </r>
    <r>
      <rPr>
        <b/>
        <sz val="18"/>
        <rFont val="微軟正黑體"/>
        <family val="2"/>
        <charset val="136"/>
      </rPr>
      <t>年能源總用量：</t>
    </r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</si>
  <si>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</si>
  <si>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t>(107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</si>
  <si>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6"/>
        <rFont val="微軟正黑體"/>
        <family val="2"/>
        <charset val="136"/>
      </rPr>
      <t>液化天然氣</t>
    </r>
    <r>
      <rPr>
        <b/>
        <sz val="16"/>
        <rFont val="Times New Roman"/>
        <family val="1"/>
      </rPr>
      <t>LNG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</si>
  <si>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</si>
  <si>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</si>
  <si>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</si>
  <si>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公秉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</si>
  <si>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公升</t>
    </r>
    <phoneticPr fontId="2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</si>
  <si>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</si>
  <si>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</si>
  <si>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</si>
  <si>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</si>
  <si>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8"/>
        <color rgb="FF000000"/>
        <rFont val="微軟正黑體"/>
        <family val="2"/>
        <charset val="136"/>
      </rPr>
      <t>抑低</t>
    </r>
    <r>
      <rPr>
        <b/>
        <sz val="18"/>
        <color rgb="FF000000"/>
        <rFont val="Times New Roman"/>
        <family val="1"/>
      </rPr>
      <t>CO</t>
    </r>
    <r>
      <rPr>
        <b/>
        <vertAlign val="subscript"/>
        <sz val="18"/>
        <color rgb="FF000000"/>
        <rFont val="Times New Roman"/>
        <family val="1"/>
      </rPr>
      <t>2</t>
    </r>
    <r>
      <rPr>
        <b/>
        <sz val="18"/>
        <color rgb="FF000000"/>
        <rFont val="微軟正黑體"/>
        <family val="2"/>
        <charset val="136"/>
      </rPr>
      <t>排放量：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</si>
  <si>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</si>
  <si>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仟元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</si>
  <si>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實際用電節約量：</t>
    </r>
    <r>
      <rPr>
        <b/>
        <u/>
        <sz val="18"/>
        <color rgb="FF000000"/>
        <rFont val="Times New Roman"/>
        <family val="1"/>
      </rPr>
      <t xml:space="preserve">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</si>
  <si>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用電節約率：</t>
    </r>
    <r>
      <rPr>
        <b/>
        <u/>
        <sz val="18"/>
        <color rgb="FF000000"/>
        <rFont val="Times New Roman"/>
        <family val="1"/>
      </rPr>
      <t xml:space="preserve">             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</si>
  <si>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能耗百分比：</t>
    </r>
    <phoneticPr fontId="2" type="noConversion"/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</si>
  <si>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</si>
  <si>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2"/>
        <rFont val="微軟正黑體"/>
        <family val="2"/>
        <charset val="136"/>
      </rPr>
      <t xml:space="preserve">能源名稱
</t>
    </r>
    <r>
      <rPr>
        <b/>
        <u/>
        <sz val="12"/>
        <rFont val="Times New Roman"/>
        <family val="1"/>
      </rPr>
      <t xml:space="preserve">                  </t>
    </r>
    <r>
      <rPr>
        <b/>
        <sz val="12"/>
        <rFont val="Times New Roman"/>
        <family val="1"/>
      </rPr>
      <t xml:space="preserve">
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</si>
  <si>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節省
公秉油當量
</t>
    </r>
    <r>
      <rPr>
        <b/>
        <sz val="12"/>
        <rFont val="Times New Roman"/>
        <family val="1"/>
      </rPr>
      <t>(KLOE/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</si>
  <si>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 xml:space="preserve">2
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 xml:space="preserve">)
</t>
    </r>
    <r>
      <rPr>
        <b/>
        <sz val="12"/>
        <color indexed="10"/>
        <rFont val="微軟正黑體"/>
        <family val="2"/>
        <charset val="136"/>
      </rPr>
      <t>請自行計算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</si>
  <si>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</si>
  <si>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</si>
  <si>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</si>
  <si>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</si>
  <si>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</si>
  <si>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</si>
  <si>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</si>
  <si>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 xml:space="preserve">排放量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</si>
  <si>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節省費用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</si>
  <si>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</si>
  <si>
    <r>
      <rPr>
        <b/>
        <sz val="14"/>
        <rFont val="微軟正黑體"/>
        <family val="2"/>
        <charset val="136"/>
      </rPr>
      <t>實際節能量</t>
    </r>
    <phoneticPr fontId="2" type="noConversion"/>
  </si>
  <si>
    <r>
      <rPr>
        <b/>
        <sz val="16"/>
        <rFont val="微軟正黑體"/>
        <family val="2"/>
        <charset val="136"/>
      </rPr>
      <t>燃料煤</t>
    </r>
    <phoneticPr fontId="2" type="noConversion"/>
  </si>
  <si>
    <r>
      <t>108</t>
    </r>
    <r>
      <rPr>
        <b/>
        <sz val="18"/>
        <rFont val="微軟正黑體"/>
        <family val="2"/>
        <charset val="136"/>
      </rPr>
      <t>年能源總用量：</t>
    </r>
  </si>
  <si>
    <r>
      <t>(108</t>
    </r>
    <r>
      <rPr>
        <b/>
        <sz val="16"/>
        <rFont val="微軟正黑體"/>
        <family val="2"/>
        <charset val="136"/>
      </rPr>
      <t>年的節能措施資料表</t>
    </r>
    <r>
      <rPr>
        <b/>
        <sz val="16"/>
        <rFont val="Times New Roman"/>
        <family val="1"/>
      </rPr>
      <t>)</t>
    </r>
  </si>
  <si>
    <r>
      <rPr>
        <b/>
        <sz val="14"/>
        <rFont val="微軟正黑體"/>
        <family val="2"/>
        <charset val="136"/>
      </rPr>
      <t xml:space="preserve">年使用費用
</t>
    </r>
    <r>
      <rPr>
        <b/>
        <sz val="14"/>
        <rFont val="Times New Roman"/>
        <family val="1"/>
      </rPr>
      <t>(</t>
    </r>
    <r>
      <rPr>
        <b/>
        <sz val="14"/>
        <rFont val="微軟正黑體"/>
        <family val="2"/>
        <charset val="136"/>
      </rPr>
      <t>仟元</t>
    </r>
    <r>
      <rPr>
        <b/>
        <sz val="14"/>
        <rFont val="Times New Roman"/>
        <family val="1"/>
      </rPr>
      <t>/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</si>
  <si>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</si>
  <si>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8"/>
        <color indexed="10"/>
        <rFont val="微軟正黑體"/>
        <family val="2"/>
        <charset val="136"/>
      </rPr>
      <t>能源別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</si>
  <si>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度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</si>
  <si>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實際能源總節約量：</t>
    </r>
    <r>
      <rPr>
        <b/>
        <u/>
        <sz val="18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/>
    </r>
    <phoneticPr fontId="2" type="noConversion"/>
  </si>
  <si>
    <r>
      <rPr>
        <b/>
        <sz val="18"/>
        <color rgb="FF000000"/>
        <rFont val="微軟正黑體"/>
        <family val="2"/>
        <charset val="136"/>
      </rPr>
      <t>公秉油當量</t>
    </r>
    <r>
      <rPr>
        <b/>
        <sz val="18"/>
        <color rgb="FF000000"/>
        <rFont val="Times New Roman"/>
        <family val="1"/>
      </rPr>
      <t>(KLOE)</t>
    </r>
    <phoneticPr fontId="2" type="noConversion"/>
  </si>
  <si>
    <r>
      <rPr>
        <b/>
        <sz val="12"/>
        <rFont val="微軟正黑體"/>
        <family val="2"/>
        <charset val="136"/>
      </rPr>
      <t>公噸</t>
    </r>
    <phoneticPr fontId="2" type="noConversion"/>
  </si>
  <si>
    <r>
      <rPr>
        <b/>
        <sz val="18"/>
        <color rgb="FF000000"/>
        <rFont val="微軟正黑體"/>
        <family val="2"/>
        <charset val="136"/>
      </rPr>
      <t>總節省金額：</t>
    </r>
    <r>
      <rPr>
        <b/>
        <u/>
        <sz val="18"/>
        <color rgb="FF000000"/>
        <rFont val="Times New Roman"/>
        <family val="1"/>
      </rPr>
      <t xml:space="preserve">              </t>
    </r>
    <phoneticPr fontId="2" type="noConversion"/>
  </si>
  <si>
    <r>
      <rPr>
        <b/>
        <sz val="16"/>
        <rFont val="微軟正黑體"/>
        <family val="2"/>
        <charset val="136"/>
      </rPr>
      <t>燃料油</t>
    </r>
    <phoneticPr fontId="1" type="noConversion"/>
  </si>
  <si>
    <r>
      <rPr>
        <b/>
        <sz val="16"/>
        <rFont val="微軟正黑體"/>
        <family val="2"/>
        <charset val="136"/>
      </rPr>
      <t>車用汽油</t>
    </r>
    <phoneticPr fontId="2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</si>
  <si>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立方公尺</t>
    </r>
    <phoneticPr fontId="2" type="noConversion"/>
  </si>
  <si>
    <r>
      <rPr>
        <b/>
        <sz val="16"/>
        <rFont val="微軟正黑體"/>
        <family val="2"/>
        <charset val="136"/>
      </rPr>
      <t>液化石油氣</t>
    </r>
    <r>
      <rPr>
        <b/>
        <sz val="16"/>
        <rFont val="Times New Roman"/>
        <family val="1"/>
      </rPr>
      <t>LPG</t>
    </r>
    <phoneticPr fontId="2" type="noConversion"/>
  </si>
  <si>
    <r>
      <rPr>
        <b/>
        <sz val="16"/>
        <rFont val="微軟正黑體"/>
        <family val="2"/>
        <charset val="136"/>
      </rPr>
      <t>天然氣</t>
    </r>
    <phoneticPr fontId="1" type="noConversion"/>
  </si>
  <si>
    <r>
      <rPr>
        <b/>
        <sz val="12"/>
        <rFont val="微軟正黑體"/>
        <family val="2"/>
        <charset val="136"/>
      </rPr>
      <t>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公噸</t>
    </r>
    <phoneticPr fontId="1" type="noConversion"/>
  </si>
  <si>
    <r>
      <rPr>
        <b/>
        <sz val="16"/>
        <color rgb="FF7030A0"/>
        <rFont val="微軟正黑體"/>
        <family val="2"/>
        <charset val="136"/>
      </rPr>
      <t>該廠營業總額</t>
    </r>
    <phoneticPr fontId="1" type="noConversion"/>
  </si>
  <si>
    <r>
      <rPr>
        <b/>
        <sz val="12"/>
        <rFont val="微軟正黑體"/>
        <family val="2"/>
        <charset val="136"/>
      </rPr>
      <t>萬元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phoneticPr fontId="1" type="noConversion"/>
  </si>
  <si>
    <r>
      <rPr>
        <b/>
        <sz val="12"/>
        <rFont val="微軟正黑體"/>
        <family val="2"/>
        <charset val="136"/>
      </rPr>
      <t>全年能源使用費用</t>
    </r>
    <phoneticPr fontId="1" type="noConversion"/>
  </si>
  <si>
    <r>
      <rPr>
        <b/>
        <sz val="12"/>
        <rFont val="微軟正黑體"/>
        <family val="2"/>
        <charset val="136"/>
      </rPr>
      <t>★註：夏月執行月數是以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年度</t>
    </r>
    <r>
      <rPr>
        <b/>
        <sz val="12"/>
        <rFont val="Times New Roman"/>
        <family val="1"/>
      </rPr>
      <t>6</t>
    </r>
    <r>
      <rPr>
        <b/>
        <sz val="12"/>
        <rFont val="微軟正黑體"/>
        <family val="2"/>
        <charset val="136"/>
      </rPr>
      <t>月至</t>
    </r>
    <r>
      <rPr>
        <b/>
        <sz val="12"/>
        <rFont val="Times New Roman"/>
        <family val="1"/>
      </rPr>
      <t>9</t>
    </r>
    <r>
      <rPr>
        <b/>
        <sz val="12"/>
        <rFont val="微軟正黑體"/>
        <family val="2"/>
        <charset val="136"/>
      </rPr>
      <t>月為主，其餘月份不列入夏月執行月數計算。範例：實施日期若為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 xml:space="preserve"> </t>
    </r>
    <r>
      <rPr>
        <b/>
        <sz val="12"/>
        <rFont val="微軟正黑體"/>
        <family val="2"/>
        <charset val="136"/>
      </rPr>
      <t>，夏月執行月數則為</t>
    </r>
    <r>
      <rPr>
        <b/>
        <sz val="12"/>
        <rFont val="Times New Roman"/>
        <family val="1"/>
      </rPr>
      <t>4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(108.6~108.9)</t>
    </r>
    <r>
      <rPr>
        <b/>
        <sz val="12"/>
        <rFont val="微軟正黑體"/>
        <family val="2"/>
        <charset val="136"/>
      </rPr>
      <t>。若實施日期為</t>
    </r>
    <r>
      <rPr>
        <b/>
        <sz val="12"/>
        <rFont val="Times New Roman"/>
        <family val="1"/>
      </rPr>
      <t>108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7</t>
    </r>
    <r>
      <rPr>
        <b/>
        <sz val="12"/>
        <rFont val="微軟正黑體"/>
        <family val="2"/>
        <charset val="136"/>
      </rPr>
      <t>月，則夏月執行月數為</t>
    </r>
    <r>
      <rPr>
        <b/>
        <sz val="12"/>
        <rFont val="Times New Roman"/>
        <family val="1"/>
      </rPr>
      <t>3</t>
    </r>
    <r>
      <rPr>
        <b/>
        <sz val="12"/>
        <rFont val="微軟正黑體"/>
        <family val="2"/>
        <charset val="136"/>
      </rPr>
      <t>個月</t>
    </r>
    <r>
      <rPr>
        <b/>
        <sz val="12"/>
        <rFont val="Times New Roman"/>
        <family val="1"/>
      </rPr>
      <t>(108.7~108.9)</t>
    </r>
    <r>
      <rPr>
        <b/>
        <sz val="12"/>
        <rFont val="微軟正黑體"/>
        <family val="2"/>
        <charset val="136"/>
      </rPr>
      <t>。</t>
    </r>
  </si>
  <si>
    <r>
      <rPr>
        <b/>
        <sz val="16"/>
        <rFont val="微軟正黑體"/>
        <family val="2"/>
        <charset val="136"/>
      </rPr>
      <t>每項措施各別能源節能量估算</t>
    </r>
    <phoneticPr fontId="1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</si>
  <si>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</si>
  <si>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rPr>
        <b/>
        <sz val="12"/>
        <rFont val="微軟正黑體"/>
        <family val="2"/>
        <charset val="136"/>
      </rPr>
      <t xml:space="preserve">投資金額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仟元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</si>
  <si>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 xml:space="preserve">回收年限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</si>
  <si>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實施日期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.</t>
    </r>
    <r>
      <rPr>
        <b/>
        <sz val="12"/>
        <rFont val="微軟正黑體"/>
        <family val="2"/>
        <charset val="136"/>
      </rPr>
      <t>月</t>
    </r>
    <r>
      <rPr>
        <b/>
        <sz val="12"/>
        <rFont val="Times New Roman"/>
        <family val="1"/>
      </rPr>
      <t>) (</t>
    </r>
    <r>
      <rPr>
        <b/>
        <sz val="12"/>
        <rFont val="微軟正黑體"/>
        <family val="2"/>
        <charset val="136"/>
      </rPr>
      <t>例</t>
    </r>
    <r>
      <rPr>
        <b/>
        <sz val="12"/>
        <rFont val="Times New Roman"/>
        <family val="1"/>
      </rPr>
      <t>:108.03 )</t>
    </r>
  </si>
  <si>
    <r>
      <rPr>
        <b/>
        <sz val="12"/>
        <rFont val="微軟正黑體"/>
        <family val="2"/>
        <charset val="136"/>
      </rPr>
      <t>夏月執行月數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如★註說明</t>
    </r>
    <r>
      <rPr>
        <b/>
        <sz val="12"/>
        <rFont val="Times New Roman"/>
        <family val="1"/>
      </rPr>
      <t>)</t>
    </r>
    <phoneticPr fontId="2" type="noConversion"/>
  </si>
  <si>
    <r>
      <rPr>
        <b/>
        <sz val="16"/>
        <color theme="1"/>
        <rFont val="微軟正黑體"/>
        <family val="2"/>
        <charset val="136"/>
      </rPr>
      <t>其他能源</t>
    </r>
    <phoneticPr fontId="2" type="noConversion"/>
  </si>
  <si>
    <r>
      <t>108</t>
    </r>
    <r>
      <rPr>
        <b/>
        <sz val="16"/>
        <color indexed="10"/>
        <rFont val="微軟正黑體"/>
        <family val="2"/>
        <charset val="136"/>
      </rPr>
      <t>年實際節能量</t>
    </r>
    <r>
      <rPr>
        <b/>
        <sz val="16"/>
        <color indexed="10"/>
        <rFont val="Times New Roman"/>
        <family val="1"/>
      </rPr>
      <t>(</t>
    </r>
    <r>
      <rPr>
        <b/>
        <sz val="16"/>
        <color indexed="10"/>
        <rFont val="微軟正黑體"/>
        <family val="2"/>
        <charset val="136"/>
      </rPr>
      <t>實際執行月數效益</t>
    </r>
    <r>
      <rPr>
        <b/>
        <sz val="16"/>
        <color indexed="10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</si>
  <si>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 xml:space="preserve">燃料煤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</si>
  <si>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燃料油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</si>
  <si>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車用汽油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</si>
  <si>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/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</si>
  <si>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 xml:space="preserve">能源節約量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公秉油當量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</si>
  <si>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微軟正黑體"/>
        <family val="2"/>
        <charset val="136"/>
      </rPr>
      <t>抑低</t>
    </r>
    <r>
      <rPr>
        <sz val="12"/>
        <rFont val="Times New Roman"/>
        <family val="1"/>
      </rPr>
      <t>CO</t>
    </r>
    <r>
      <rPr>
        <vertAlign val="subscript"/>
        <sz val="12"/>
        <rFont val="Times New Roman"/>
        <family val="1"/>
      </rPr>
      <t>2</t>
    </r>
    <r>
      <rPr>
        <sz val="12"/>
        <rFont val="微軟正黑體"/>
        <family val="2"/>
        <charset val="136"/>
      </rPr>
      <t xml:space="preserve">排放量
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公噸</t>
    </r>
    <r>
      <rPr>
        <sz val="12"/>
        <rFont val="Times New Roman"/>
        <family val="1"/>
      </rPr>
      <t>/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</si>
  <si>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液化天然氣</t>
    </r>
    <r>
      <rPr>
        <b/>
        <sz val="12"/>
        <rFont val="Times New Roman"/>
        <family val="1"/>
      </rPr>
      <t>LNG
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</si>
  <si>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液化石油氣</t>
    </r>
    <r>
      <rPr>
        <b/>
        <sz val="12"/>
        <rFont val="Times New Roman"/>
        <family val="1"/>
      </rPr>
      <t>LPG
(</t>
    </r>
    <r>
      <rPr>
        <b/>
        <sz val="12"/>
        <rFont val="微軟正黑體"/>
        <family val="2"/>
        <charset val="136"/>
      </rPr>
      <t>公秉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</si>
  <si>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 xml:space="preserve">天然氣
</t>
    </r>
    <r>
      <rPr>
        <b/>
        <sz val="12"/>
        <rFont val="Times New Roman"/>
        <family val="1"/>
      </rPr>
      <t>(</t>
    </r>
    <r>
      <rPr>
        <b/>
        <sz val="12"/>
        <rFont val="微軟正黑體"/>
        <family val="2"/>
        <charset val="136"/>
      </rPr>
      <t>立方公尺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</si>
  <si>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抑低</t>
    </r>
    <r>
      <rPr>
        <b/>
        <sz val="12"/>
        <rFont val="Times New Roman"/>
        <family val="1"/>
      </rP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微軟正黑體"/>
        <family val="2"/>
        <charset val="136"/>
      </rPr>
      <t>排放量</t>
    </r>
    <r>
      <rPr>
        <b/>
        <sz val="12"/>
        <rFont val="Times New Roman"/>
        <family val="1"/>
      </rPr>
      <t xml:space="preserve">  (</t>
    </r>
    <r>
      <rPr>
        <b/>
        <sz val="12"/>
        <rFont val="微軟正黑體"/>
        <family val="2"/>
        <charset val="136"/>
      </rPr>
      <t>公噸</t>
    </r>
    <r>
      <rPr>
        <b/>
        <sz val="12"/>
        <rFont val="Times New Roman"/>
        <family val="1"/>
      </rPr>
      <t>)</t>
    </r>
    <phoneticPr fontId="1" type="noConversion"/>
  </si>
  <si>
    <r>
      <rPr>
        <b/>
        <sz val="12"/>
        <rFont val="微軟正黑體"/>
        <family val="2"/>
        <charset val="136"/>
      </rPr>
      <t>技術別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</si>
</sst>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);[Red]\(0.00\)"/>
    <numFmt numFmtId="177" formatCode="0_);[Red]\(0\)"/>
    <numFmt numFmtId="178" formatCode="0_ "/>
    <numFmt numFmtId="179" formatCode="#,##0_);[Red]\(#,##0\)"/>
    <numFmt numFmtId="180" formatCode="0.0_ "/>
    <numFmt numFmtId="181" formatCode="0.0_);[Red]\(0.0\)"/>
    <numFmt numFmtId="182" formatCode="#,##0.00_);[Red]\(#,##0.00\)"/>
    <numFmt numFmtId="183" formatCode="#,##0.0_ "/>
    <numFmt numFmtId="184" formatCode="#,##0.00_ "/>
  </numFmts>
  <fonts count="5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8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12"/>
      <color indexed="10"/>
      <name val="Times New Roman"/>
      <family val="1"/>
    </font>
    <font>
      <b/>
      <vertAlign val="subscript"/>
      <sz val="12"/>
      <name val="Times New Roman"/>
      <family val="1"/>
    </font>
    <font>
      <b/>
      <u/>
      <sz val="18"/>
      <name val="Times New Roman"/>
      <family val="1"/>
    </font>
    <font>
      <b/>
      <sz val="12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indexed="10"/>
      <name val="Times New Roman"/>
      <family val="1"/>
    </font>
    <font>
      <b/>
      <sz val="16"/>
      <color theme="1"/>
      <name val="Times New Roman"/>
      <family val="1"/>
    </font>
    <font>
      <sz val="16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u/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vertAlign val="subscript"/>
      <sz val="18"/>
      <color rgb="FF000000"/>
      <name val="Times New Roman"/>
      <family val="1"/>
    </font>
    <font>
      <b/>
      <sz val="16"/>
      <color rgb="FF7030A0"/>
      <name val="微軟正黑體"/>
      <family val="2"/>
      <charset val="136"/>
    </font>
    <font>
      <b/>
      <sz val="12"/>
      <color rgb="FFFF0000"/>
      <name val="Times New Roman"/>
      <family val="1"/>
    </font>
    <font>
      <sz val="16"/>
      <name val="Times New Roman"/>
      <family val="1"/>
    </font>
    <font>
      <b/>
      <sz val="20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b/>
      <sz val="22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8"/>
      <name val="Times New Roman"/>
      <family val="1"/>
    </font>
    <font>
      <sz val="14"/>
      <name val="Times New Roman"/>
      <family val="1"/>
    </font>
    <font>
      <b/>
      <sz val="16"/>
      <color rgb="FF000000"/>
      <name val="Times New Roman"/>
      <family val="1"/>
    </font>
    <font>
      <b/>
      <sz val="14"/>
      <name val="Times New Roman"/>
      <family val="1"/>
    </font>
    <font>
      <b/>
      <sz val="16"/>
      <color rgb="FF7030A0"/>
      <name val="Times New Roman"/>
      <family val="1"/>
    </font>
    <font>
      <b/>
      <sz val="22"/>
      <color rgb="FFFF0000"/>
      <name val="Times New Roman"/>
      <family val="1"/>
    </font>
    <font>
      <sz val="22"/>
      <color rgb="FFFF0000"/>
      <name val="Times New Roman"/>
      <family val="1"/>
    </font>
    <font>
      <b/>
      <u/>
      <sz val="12"/>
      <name val="Times New Roman"/>
      <family val="1"/>
    </font>
    <font>
      <b/>
      <sz val="14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4"/>
      <color indexed="8"/>
      <name val="Times New Roman"/>
      <family val="1"/>
    </font>
    <font>
      <sz val="20"/>
      <name val="Times New Roman"/>
      <family val="1"/>
    </font>
    <font>
      <sz val="12"/>
      <name val="微軟正黑體"/>
      <family val="2"/>
      <charset val="136"/>
    </font>
    <font>
      <vertAlign val="subscript"/>
      <sz val="12"/>
      <name val="Times New Roman"/>
      <family val="1"/>
    </font>
    <font>
      <sz val="16"/>
      <name val="微軟正黑體"/>
      <family val="2"/>
      <charset val="136"/>
    </font>
    <font>
      <b/>
      <u/>
      <sz val="12"/>
      <name val="微軟正黑體"/>
      <family val="2"/>
      <charset val="136"/>
    </font>
    <font>
      <b/>
      <vertAlign val="subscript"/>
      <sz val="12"/>
      <name val="微軟正黑體"/>
      <family val="2"/>
      <charset val="136"/>
    </font>
    <font>
      <b/>
      <sz val="18"/>
      <name val="華康儷楷書外字集"/>
      <family val="4"/>
      <charset val="136"/>
    </font>
    <font>
      <b/>
      <sz val="16"/>
      <name val="華康儷楷書外字集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10" fontId="9" fillId="0" borderId="0" xfId="0" applyNumberFormat="1" applyFont="1" applyAlignment="1" applyProtection="1">
      <alignment horizontal="center" vertical="center"/>
    </xf>
    <xf numFmtId="0" fontId="3" fillId="0" borderId="0" xfId="0" applyFont="1" applyProtection="1"/>
    <xf numFmtId="177" fontId="8" fillId="4" borderId="1" xfId="0" applyNumberFormat="1" applyFont="1" applyFill="1" applyBorder="1" applyAlignment="1" applyProtection="1">
      <alignment wrapText="1"/>
      <protection locked="0"/>
    </xf>
    <xf numFmtId="177" fontId="3" fillId="4" borderId="1" xfId="0" applyNumberFormat="1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wrapText="1"/>
    </xf>
    <xf numFmtId="176" fontId="8" fillId="0" borderId="23" xfId="0" applyNumberFormat="1" applyFont="1" applyBorder="1" applyAlignment="1" applyProtection="1">
      <alignment wrapText="1"/>
    </xf>
    <xf numFmtId="49" fontId="8" fillId="4" borderId="24" xfId="0" applyNumberFormat="1" applyFont="1" applyFill="1" applyBorder="1" applyAlignment="1" applyProtection="1">
      <alignment horizontal="right" wrapText="1"/>
      <protection locked="0"/>
    </xf>
    <xf numFmtId="49" fontId="3" fillId="4" borderId="24" xfId="0" applyNumberFormat="1" applyFont="1" applyFill="1" applyBorder="1" applyAlignment="1" applyProtection="1">
      <alignment horizontal="right" wrapText="1"/>
      <protection locked="0"/>
    </xf>
    <xf numFmtId="10" fontId="27" fillId="3" borderId="13" xfId="0" applyNumberFormat="1" applyFont="1" applyFill="1" applyBorder="1" applyAlignment="1" applyProtection="1">
      <alignment horizontal="center" vertical="center" wrapText="1"/>
    </xf>
    <xf numFmtId="10" fontId="8" fillId="3" borderId="11" xfId="0" applyNumberFormat="1" applyFont="1" applyFill="1" applyBorder="1" applyAlignment="1" applyProtection="1">
      <alignment horizontal="center" vertical="center" wrapText="1"/>
    </xf>
    <xf numFmtId="179" fontId="15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176" fontId="8" fillId="6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8" fillId="4" borderId="1" xfId="0" applyNumberFormat="1" applyFont="1" applyFill="1" applyBorder="1" applyAlignment="1" applyProtection="1">
      <alignment wrapText="1"/>
      <protection locked="0"/>
    </xf>
    <xf numFmtId="182" fontId="3" fillId="4" borderId="1" xfId="0" applyNumberFormat="1" applyFont="1" applyFill="1" applyBorder="1" applyAlignment="1" applyProtection="1">
      <alignment wrapText="1"/>
      <protection locked="0"/>
    </xf>
    <xf numFmtId="182" fontId="8" fillId="0" borderId="1" xfId="0" applyNumberFormat="1" applyFont="1" applyBorder="1" applyAlignment="1" applyProtection="1">
      <alignment wrapText="1"/>
    </xf>
    <xf numFmtId="182" fontId="8" fillId="0" borderId="1" xfId="0" applyNumberFormat="1" applyFont="1" applyBorder="1" applyAlignment="1" applyProtection="1">
      <alignment horizontal="center" wrapText="1"/>
    </xf>
    <xf numFmtId="182" fontId="8" fillId="7" borderId="1" xfId="0" applyNumberFormat="1" applyFont="1" applyFill="1" applyBorder="1" applyAlignment="1" applyProtection="1">
      <alignment wrapText="1"/>
    </xf>
    <xf numFmtId="182" fontId="9" fillId="0" borderId="1" xfId="0" applyNumberFormat="1" applyFont="1" applyFill="1" applyBorder="1" applyAlignment="1" applyProtection="1">
      <alignment horizontal="right" vertical="center" shrinkToFit="1"/>
    </xf>
    <xf numFmtId="182" fontId="9" fillId="0" borderId="1" xfId="0" applyNumberFormat="1" applyFont="1" applyBorder="1" applyAlignment="1" applyProtection="1">
      <alignment horizontal="right" vertical="center"/>
    </xf>
    <xf numFmtId="177" fontId="6" fillId="0" borderId="1" xfId="0" applyNumberFormat="1" applyFont="1" applyBorder="1" applyAlignment="1" applyProtection="1">
      <alignment wrapText="1"/>
    </xf>
    <xf numFmtId="177" fontId="28" fillId="0" borderId="1" xfId="0" applyNumberFormat="1" applyFont="1" applyBorder="1" applyAlignment="1" applyProtection="1">
      <alignment wrapText="1"/>
    </xf>
    <xf numFmtId="177" fontId="28" fillId="0" borderId="1" xfId="0" applyNumberFormat="1" applyFont="1" applyFill="1" applyBorder="1" applyAlignment="1" applyProtection="1">
      <alignment wrapText="1"/>
    </xf>
    <xf numFmtId="184" fontId="9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/>
    </xf>
    <xf numFmtId="177" fontId="11" fillId="0" borderId="0" xfId="0" applyNumberFormat="1" applyFont="1" applyAlignment="1" applyProtection="1"/>
    <xf numFmtId="0" fontId="37" fillId="0" borderId="28" xfId="0" applyFont="1" applyBorder="1" applyAlignment="1" applyProtection="1">
      <alignment horizontal="left" vertical="center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Alignment="1" applyProtection="1">
      <alignment horizontal="center"/>
    </xf>
    <xf numFmtId="177" fontId="11" fillId="0" borderId="0" xfId="0" applyNumberFormat="1" applyFont="1" applyProtection="1"/>
    <xf numFmtId="0" fontId="10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left" vertical="center"/>
    </xf>
    <xf numFmtId="184" fontId="8" fillId="4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183" fontId="8" fillId="4" borderId="26" xfId="0" applyNumberFormat="1" applyFont="1" applyFill="1" applyBorder="1" applyAlignment="1" applyProtection="1">
      <alignment horizontal="right" vertical="center"/>
      <protection locked="0"/>
    </xf>
    <xf numFmtId="183" fontId="8" fillId="7" borderId="26" xfId="0" applyNumberFormat="1" applyFont="1" applyFill="1" applyBorder="1" applyAlignment="1" applyProtection="1">
      <alignment horizontal="right" vertical="center"/>
    </xf>
    <xf numFmtId="183" fontId="8" fillId="7" borderId="29" xfId="0" applyNumberFormat="1" applyFont="1" applyFill="1" applyBorder="1" applyAlignment="1" applyProtection="1">
      <alignment horizontal="right" vertical="center"/>
    </xf>
    <xf numFmtId="182" fontId="3" fillId="0" borderId="0" xfId="0" applyNumberFormat="1" applyFont="1" applyProtection="1"/>
    <xf numFmtId="0" fontId="3" fillId="0" borderId="0" xfId="0" applyFont="1" applyAlignment="1" applyProtection="1"/>
    <xf numFmtId="0" fontId="6" fillId="0" borderId="16" xfId="0" applyFont="1" applyBorder="1" applyAlignment="1" applyProtection="1">
      <alignment horizontal="left" vertical="center"/>
    </xf>
    <xf numFmtId="184" fontId="8" fillId="4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83" fontId="8" fillId="4" borderId="27" xfId="0" applyNumberFormat="1" applyFont="1" applyFill="1" applyBorder="1" applyAlignment="1" applyProtection="1">
      <alignment horizontal="right" vertical="center"/>
      <protection locked="0"/>
    </xf>
    <xf numFmtId="183" fontId="8" fillId="7" borderId="27" xfId="0" applyNumberFormat="1" applyFont="1" applyFill="1" applyBorder="1" applyAlignment="1" applyProtection="1">
      <alignment horizontal="right" vertical="center"/>
    </xf>
    <xf numFmtId="183" fontId="8" fillId="7" borderId="30" xfId="0" applyNumberFormat="1" applyFont="1" applyFill="1" applyBorder="1" applyAlignment="1" applyProtection="1">
      <alignment horizontal="right" vertical="center"/>
    </xf>
    <xf numFmtId="0" fontId="37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1" xfId="0" applyFont="1" applyBorder="1" applyAlignment="1" applyProtection="1">
      <alignment horizontal="left" vertical="center"/>
    </xf>
    <xf numFmtId="184" fontId="8" fillId="4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</xf>
    <xf numFmtId="180" fontId="8" fillId="7" borderId="0" xfId="0" applyNumberFormat="1" applyFont="1" applyFill="1" applyBorder="1" applyAlignment="1" applyProtection="1">
      <alignment horizontal="right" vertical="center"/>
    </xf>
    <xf numFmtId="180" fontId="8" fillId="7" borderId="20" xfId="0" applyNumberFormat="1" applyFont="1" applyFill="1" applyBorder="1" applyAlignment="1" applyProtection="1">
      <alignment horizontal="right" vertical="center"/>
    </xf>
    <xf numFmtId="183" fontId="8" fillId="7" borderId="24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76" fontId="8" fillId="5" borderId="1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Protection="1"/>
    <xf numFmtId="177" fontId="8" fillId="0" borderId="1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181" fontId="39" fillId="0" borderId="8" xfId="0" applyNumberFormat="1" applyFont="1" applyBorder="1" applyAlignment="1" applyProtection="1">
      <alignment horizontal="center" vertical="center" wrapText="1"/>
    </xf>
    <xf numFmtId="181" fontId="39" fillId="0" borderId="8" xfId="0" applyNumberFormat="1" applyFont="1" applyBorder="1" applyAlignment="1" applyProtection="1">
      <alignment horizontal="center" vertical="center"/>
    </xf>
    <xf numFmtId="181" fontId="39" fillId="0" borderId="9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8" fillId="3" borderId="9" xfId="0" applyFont="1" applyFill="1" applyBorder="1" applyAlignment="1" applyProtection="1">
      <alignment horizontal="center" vertical="center" wrapText="1"/>
    </xf>
    <xf numFmtId="0" fontId="47" fillId="0" borderId="0" xfId="0" applyFont="1" applyFill="1" applyProtection="1"/>
    <xf numFmtId="182" fontId="8" fillId="8" borderId="1" xfId="0" applyNumberFormat="1" applyFont="1" applyFill="1" applyBorder="1" applyAlignment="1" applyProtection="1">
      <alignment wrapText="1"/>
    </xf>
    <xf numFmtId="182" fontId="8" fillId="8" borderId="1" xfId="0" applyNumberFormat="1" applyFont="1" applyFill="1" applyBorder="1" applyAlignment="1" applyProtection="1">
      <alignment horizontal="center" wrapText="1"/>
    </xf>
    <xf numFmtId="176" fontId="8" fillId="8" borderId="23" xfId="0" applyNumberFormat="1" applyFont="1" applyFill="1" applyBorder="1" applyAlignment="1" applyProtection="1">
      <alignment wrapText="1"/>
    </xf>
    <xf numFmtId="49" fontId="8" fillId="8" borderId="24" xfId="0" applyNumberFormat="1" applyFont="1" applyFill="1" applyBorder="1" applyAlignment="1" applyProtection="1">
      <alignment horizontal="right" wrapText="1"/>
    </xf>
    <xf numFmtId="176" fontId="8" fillId="8" borderId="1" xfId="0" applyNumberFormat="1" applyFont="1" applyFill="1" applyBorder="1" applyAlignment="1" applyProtection="1">
      <alignment wrapText="1"/>
    </xf>
    <xf numFmtId="176" fontId="3" fillId="5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Border="1" applyAlignment="1" applyProtection="1">
      <alignment horizontal="center" vertical="center" wrapText="1"/>
    </xf>
    <xf numFmtId="176" fontId="16" fillId="3" borderId="1" xfId="0" applyNumberFormat="1" applyFont="1" applyFill="1" applyBorder="1" applyAlignment="1" applyProtection="1">
      <alignment horizontal="center" vertical="center" wrapText="1"/>
    </xf>
    <xf numFmtId="49" fontId="16" fillId="8" borderId="24" xfId="0" applyNumberFormat="1" applyFont="1" applyFill="1" applyBorder="1" applyAlignment="1" applyProtection="1">
      <alignment horizontal="right" wrapText="1"/>
    </xf>
    <xf numFmtId="176" fontId="16" fillId="8" borderId="1" xfId="0" applyNumberFormat="1" applyFont="1" applyFill="1" applyBorder="1" applyAlignment="1" applyProtection="1">
      <alignment wrapText="1"/>
    </xf>
    <xf numFmtId="182" fontId="16" fillId="8" borderId="1" xfId="0" applyNumberFormat="1" applyFont="1" applyFill="1" applyBorder="1" applyAlignment="1" applyProtection="1">
      <alignment wrapText="1"/>
    </xf>
    <xf numFmtId="49" fontId="16" fillId="4" borderId="24" xfId="0" applyNumberFormat="1" applyFont="1" applyFill="1" applyBorder="1" applyAlignment="1" applyProtection="1">
      <alignment horizontal="right" wrapText="1"/>
      <protection locked="0"/>
    </xf>
    <xf numFmtId="177" fontId="16" fillId="4" borderId="1" xfId="0" applyNumberFormat="1" applyFont="1" applyFill="1" applyBorder="1" applyAlignment="1" applyProtection="1">
      <alignment wrapText="1"/>
      <protection locked="0"/>
    </xf>
    <xf numFmtId="182" fontId="16" fillId="7" borderId="1" xfId="0" applyNumberFormat="1" applyFont="1" applyFill="1" applyBorder="1" applyAlignment="1" applyProtection="1">
      <alignment wrapText="1"/>
    </xf>
    <xf numFmtId="182" fontId="16" fillId="0" borderId="1" xfId="0" applyNumberFormat="1" applyFont="1" applyBorder="1" applyAlignment="1" applyProtection="1">
      <alignment wrapText="1"/>
    </xf>
    <xf numFmtId="49" fontId="48" fillId="4" borderId="24" xfId="0" applyNumberFormat="1" applyFont="1" applyFill="1" applyBorder="1" applyAlignment="1" applyProtection="1">
      <alignment horizontal="right" wrapText="1"/>
      <protection locked="0"/>
    </xf>
    <xf numFmtId="177" fontId="48" fillId="4" borderId="1" xfId="0" applyNumberFormat="1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Alignment="1" applyProtection="1">
      <alignment vertical="center" wrapText="1"/>
    </xf>
    <xf numFmtId="182" fontId="8" fillId="0" borderId="0" xfId="0" applyNumberFormat="1" applyFont="1" applyProtection="1"/>
    <xf numFmtId="0" fontId="8" fillId="0" borderId="0" xfId="0" applyFont="1" applyAlignment="1" applyProtection="1"/>
    <xf numFmtId="0" fontId="39" fillId="0" borderId="28" xfId="0" applyFont="1" applyBorder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0" xfId="0" applyFont="1" applyProtection="1"/>
    <xf numFmtId="0" fontId="8" fillId="0" borderId="0" xfId="0" applyFont="1" applyProtection="1"/>
    <xf numFmtId="0" fontId="8" fillId="0" borderId="1" xfId="0" applyFont="1" applyBorder="1" applyProtection="1"/>
    <xf numFmtId="182" fontId="8" fillId="0" borderId="0" xfId="0" applyNumberFormat="1" applyFont="1" applyBorder="1" applyProtection="1"/>
    <xf numFmtId="182" fontId="8" fillId="2" borderId="7" xfId="0" applyNumberFormat="1" applyFont="1" applyFill="1" applyBorder="1" applyAlignment="1" applyProtection="1">
      <alignment horizontal="center" vertical="center" wrapText="1"/>
    </xf>
    <xf numFmtId="182" fontId="7" fillId="2" borderId="10" xfId="0" applyNumberFormat="1" applyFont="1" applyFill="1" applyBorder="1" applyAlignment="1" applyProtection="1">
      <alignment horizontal="center" vertical="center"/>
    </xf>
    <xf numFmtId="182" fontId="7" fillId="2" borderId="12" xfId="0" applyNumberFormat="1" applyFont="1" applyFill="1" applyBorder="1" applyAlignment="1" applyProtection="1">
      <alignment horizontal="center" vertical="center"/>
    </xf>
    <xf numFmtId="182" fontId="3" fillId="0" borderId="0" xfId="0" applyNumberFormat="1" applyFont="1" applyFill="1" applyBorder="1" applyProtection="1"/>
    <xf numFmtId="182" fontId="8" fillId="0" borderId="0" xfId="0" applyNumberFormat="1" applyFont="1" applyFill="1" applyBorder="1" applyAlignment="1" applyProtection="1">
      <alignment horizontal="center" vertical="center" wrapText="1"/>
    </xf>
    <xf numFmtId="182" fontId="3" fillId="0" borderId="0" xfId="0" applyNumberFormat="1" applyFont="1" applyFill="1" applyProtection="1"/>
    <xf numFmtId="182" fontId="8" fillId="2" borderId="8" xfId="0" applyNumberFormat="1" applyFont="1" applyFill="1" applyBorder="1" applyAlignment="1" applyProtection="1">
      <alignment horizontal="center" vertical="center" wrapText="1"/>
    </xf>
    <xf numFmtId="182" fontId="8" fillId="2" borderId="9" xfId="0" applyNumberFormat="1" applyFont="1" applyFill="1" applyBorder="1" applyAlignment="1" applyProtection="1">
      <alignment horizontal="center" vertical="center" wrapText="1"/>
    </xf>
    <xf numFmtId="182" fontId="8" fillId="3" borderId="7" xfId="0" applyNumberFormat="1" applyFont="1" applyFill="1" applyBorder="1" applyAlignment="1" applyProtection="1">
      <alignment horizontal="center" vertical="center" wrapText="1"/>
    </xf>
    <xf numFmtId="182" fontId="8" fillId="3" borderId="8" xfId="0" applyNumberFormat="1" applyFont="1" applyFill="1" applyBorder="1" applyAlignment="1" applyProtection="1">
      <alignment horizontal="center" vertical="center" wrapText="1"/>
    </xf>
    <xf numFmtId="182" fontId="7" fillId="2" borderId="2" xfId="0" applyNumberFormat="1" applyFont="1" applyFill="1" applyBorder="1" applyAlignment="1" applyProtection="1">
      <alignment horizontal="center" vertical="center"/>
    </xf>
    <xf numFmtId="182" fontId="7" fillId="2" borderId="11" xfId="0" applyNumberFormat="1" applyFont="1" applyFill="1" applyBorder="1" applyAlignment="1" applyProtection="1">
      <alignment horizontal="center" vertical="center"/>
    </xf>
    <xf numFmtId="182" fontId="8" fillId="3" borderId="10" xfId="0" applyNumberFormat="1" applyFont="1" applyFill="1" applyBorder="1" applyAlignment="1" applyProtection="1">
      <alignment horizontal="center" vertical="center" wrapText="1"/>
    </xf>
    <xf numFmtId="182" fontId="8" fillId="3" borderId="2" xfId="0" applyNumberFormat="1" applyFont="1" applyFill="1" applyBorder="1" applyAlignment="1" applyProtection="1">
      <alignment horizontal="center" vertical="center" wrapText="1"/>
    </xf>
    <xf numFmtId="182" fontId="7" fillId="2" borderId="6" xfId="0" applyNumberFormat="1" applyFont="1" applyFill="1" applyBorder="1" applyAlignment="1" applyProtection="1">
      <alignment horizontal="center" vertical="center"/>
    </xf>
    <xf numFmtId="182" fontId="7" fillId="2" borderId="13" xfId="0" applyNumberFormat="1" applyFont="1" applyFill="1" applyBorder="1" applyAlignment="1" applyProtection="1">
      <alignment horizontal="center" vertical="center"/>
    </xf>
    <xf numFmtId="182" fontId="27" fillId="3" borderId="12" xfId="0" applyNumberFormat="1" applyFont="1" applyFill="1" applyBorder="1" applyAlignment="1" applyProtection="1">
      <alignment horizontal="center" vertical="center" wrapText="1"/>
    </xf>
    <xf numFmtId="182" fontId="27" fillId="3" borderId="6" xfId="0" applyNumberFormat="1" applyFont="1" applyFill="1" applyBorder="1" applyAlignment="1" applyProtection="1">
      <alignment horizontal="center" vertical="center" wrapText="1"/>
    </xf>
    <xf numFmtId="182" fontId="27" fillId="3" borderId="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184" fontId="8" fillId="4" borderId="26" xfId="0" applyNumberFormat="1" applyFont="1" applyFill="1" applyBorder="1" applyAlignment="1" applyProtection="1">
      <alignment horizontal="right" vertical="center"/>
      <protection locked="0"/>
    </xf>
    <xf numFmtId="184" fontId="8" fillId="4" borderId="27" xfId="0" applyNumberFormat="1" applyFont="1" applyFill="1" applyBorder="1" applyAlignment="1" applyProtection="1">
      <alignment horizontal="right" vertical="center"/>
      <protection locked="0"/>
    </xf>
    <xf numFmtId="184" fontId="8" fillId="7" borderId="26" xfId="0" applyNumberFormat="1" applyFont="1" applyFill="1" applyBorder="1" applyAlignment="1" applyProtection="1">
      <alignment horizontal="right" vertical="center"/>
    </xf>
    <xf numFmtId="184" fontId="8" fillId="7" borderId="27" xfId="0" applyNumberFormat="1" applyFont="1" applyFill="1" applyBorder="1" applyAlignment="1" applyProtection="1">
      <alignment horizontal="right" vertical="center"/>
    </xf>
    <xf numFmtId="184" fontId="8" fillId="7" borderId="24" xfId="0" applyNumberFormat="1" applyFont="1" applyFill="1" applyBorder="1" applyAlignment="1" applyProtection="1">
      <alignment horizontal="right" vertical="center"/>
    </xf>
    <xf numFmtId="184" fontId="8" fillId="7" borderId="29" xfId="0" applyNumberFormat="1" applyFont="1" applyFill="1" applyBorder="1" applyAlignment="1" applyProtection="1">
      <alignment horizontal="right" vertical="center"/>
    </xf>
    <xf numFmtId="184" fontId="8" fillId="7" borderId="30" xfId="0" applyNumberFormat="1" applyFont="1" applyFill="1" applyBorder="1" applyAlignment="1" applyProtection="1">
      <alignment horizontal="right" vertical="center"/>
    </xf>
    <xf numFmtId="177" fontId="6" fillId="4" borderId="1" xfId="0" applyNumberFormat="1" applyFont="1" applyFill="1" applyBorder="1" applyAlignment="1" applyProtection="1">
      <alignment wrapText="1"/>
      <protection locked="0"/>
    </xf>
    <xf numFmtId="182" fontId="6" fillId="4" borderId="1" xfId="0" applyNumberFormat="1" applyFont="1" applyFill="1" applyBorder="1" applyAlignment="1" applyProtection="1">
      <alignment wrapText="1"/>
      <protection locked="0"/>
    </xf>
    <xf numFmtId="182" fontId="46" fillId="2" borderId="17" xfId="0" applyNumberFormat="1" applyFont="1" applyFill="1" applyBorder="1" applyAlignment="1" applyProtection="1">
      <alignment horizontal="center" vertical="center"/>
    </xf>
    <xf numFmtId="182" fontId="8" fillId="2" borderId="18" xfId="0" applyNumberFormat="1" applyFont="1" applyFill="1" applyBorder="1" applyAlignment="1" applyProtection="1">
      <alignment horizontal="center" vertical="center"/>
    </xf>
    <xf numFmtId="182" fontId="8" fillId="2" borderId="19" xfId="0" applyNumberFormat="1" applyFont="1" applyFill="1" applyBorder="1" applyAlignment="1" applyProtection="1">
      <alignment horizontal="center" vertical="center"/>
    </xf>
    <xf numFmtId="0" fontId="39" fillId="3" borderId="20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9" xfId="0" applyFont="1" applyBorder="1" applyAlignment="1" applyProtection="1"/>
    <xf numFmtId="0" fontId="4" fillId="4" borderId="20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center" wrapText="1"/>
      <protection locked="0"/>
    </xf>
    <xf numFmtId="176" fontId="39" fillId="0" borderId="35" xfId="0" applyNumberFormat="1" applyFont="1" applyBorder="1" applyAlignment="1" applyProtection="1">
      <alignment horizontal="center" vertical="center" wrapText="1"/>
    </xf>
    <xf numFmtId="176" fontId="39" fillId="0" borderId="31" xfId="0" applyNumberFormat="1" applyFont="1" applyBorder="1" applyAlignment="1" applyProtection="1">
      <alignment horizontal="center" vertical="center" wrapText="1"/>
    </xf>
    <xf numFmtId="176" fontId="6" fillId="0" borderId="20" xfId="0" applyNumberFormat="1" applyFont="1" applyFill="1" applyBorder="1" applyAlignment="1" applyProtection="1">
      <alignment horizontal="center" vertical="center" wrapText="1"/>
    </xf>
    <xf numFmtId="176" fontId="6" fillId="0" borderId="21" xfId="0" applyNumberFormat="1" applyFont="1" applyFill="1" applyBorder="1" applyAlignment="1" applyProtection="1">
      <alignment horizontal="center" vertical="center" wrapText="1"/>
    </xf>
    <xf numFmtId="176" fontId="6" fillId="0" borderId="22" xfId="0" applyNumberFormat="1" applyFont="1" applyFill="1" applyBorder="1" applyAlignment="1" applyProtection="1">
      <alignment horizontal="center" vertical="center" wrapText="1"/>
    </xf>
    <xf numFmtId="176" fontId="20" fillId="0" borderId="20" xfId="0" applyNumberFormat="1" applyFont="1" applyBorder="1" applyAlignment="1" applyProtection="1">
      <alignment horizontal="center" vertical="center" wrapText="1"/>
    </xf>
    <xf numFmtId="176" fontId="20" fillId="0" borderId="21" xfId="0" applyNumberFormat="1" applyFont="1" applyBorder="1" applyAlignment="1" applyProtection="1">
      <alignment horizontal="center" vertical="center" wrapText="1"/>
    </xf>
    <xf numFmtId="176" fontId="20" fillId="0" borderId="22" xfId="0" applyNumberFormat="1" applyFont="1" applyBorder="1" applyAlignment="1" applyProtection="1">
      <alignment horizontal="center" vertical="center" wrapText="1"/>
    </xf>
    <xf numFmtId="177" fontId="8" fillId="0" borderId="17" xfId="0" applyNumberFormat="1" applyFont="1" applyBorder="1" applyAlignment="1" applyProtection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7" fontId="8" fillId="0" borderId="39" xfId="0" applyNumberFormat="1" applyFont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6" fontId="19" fillId="3" borderId="20" xfId="0" applyNumberFormat="1" applyFont="1" applyFill="1" applyBorder="1" applyAlignment="1" applyProtection="1">
      <alignment horizontal="center" vertical="center" wrapText="1"/>
    </xf>
    <xf numFmtId="176" fontId="19" fillId="3" borderId="21" xfId="0" applyNumberFormat="1" applyFont="1" applyFill="1" applyBorder="1" applyAlignment="1" applyProtection="1">
      <alignment horizontal="center" vertical="center" wrapText="1"/>
    </xf>
    <xf numFmtId="176" fontId="19" fillId="3" borderId="22" xfId="0" applyNumberFormat="1" applyFont="1" applyFill="1" applyBorder="1" applyAlignment="1" applyProtection="1">
      <alignment horizontal="center" vertical="center" wrapText="1"/>
    </xf>
    <xf numFmtId="176" fontId="8" fillId="0" borderId="35" xfId="0" applyNumberFormat="1" applyFont="1" applyFill="1" applyBorder="1" applyAlignment="1" applyProtection="1">
      <alignment horizontal="center" vertical="center" wrapText="1"/>
    </xf>
    <xf numFmtId="176" fontId="8" fillId="0" borderId="31" xfId="0" applyNumberFormat="1" applyFont="1" applyFill="1" applyBorder="1" applyAlignment="1" applyProtection="1">
      <alignment horizontal="center" vertical="center" wrapText="1"/>
    </xf>
    <xf numFmtId="176" fontId="8" fillId="0" borderId="37" xfId="0" applyNumberFormat="1" applyFont="1" applyFill="1" applyBorder="1" applyAlignment="1" applyProtection="1">
      <alignment horizontal="center" vertical="center" wrapText="1"/>
    </xf>
    <xf numFmtId="176" fontId="8" fillId="0" borderId="38" xfId="0" applyNumberFormat="1" applyFont="1" applyFill="1" applyBorder="1" applyAlignment="1" applyProtection="1">
      <alignment horizontal="center" vertical="center" wrapText="1"/>
    </xf>
    <xf numFmtId="176" fontId="8" fillId="0" borderId="33" xfId="0" applyNumberFormat="1" applyFont="1" applyFill="1" applyBorder="1" applyAlignment="1" applyProtection="1">
      <alignment horizontal="center" vertical="center" wrapText="1"/>
    </xf>
    <xf numFmtId="176" fontId="8" fillId="0" borderId="34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vertical="center" wrapText="1"/>
    </xf>
    <xf numFmtId="0" fontId="24" fillId="0" borderId="22" xfId="0" applyFont="1" applyBorder="1" applyAlignment="1" applyProtection="1">
      <alignment vertical="center" wrapText="1"/>
    </xf>
    <xf numFmtId="176" fontId="6" fillId="5" borderId="20" xfId="0" applyNumberFormat="1" applyFont="1" applyFill="1" applyBorder="1" applyAlignment="1" applyProtection="1">
      <alignment horizontal="center" vertical="center" wrapText="1"/>
    </xf>
    <xf numFmtId="176" fontId="6" fillId="5" borderId="21" xfId="0" applyNumberFormat="1" applyFont="1" applyFill="1" applyBorder="1" applyAlignment="1" applyProtection="1">
      <alignment horizontal="center" vertical="center" wrapText="1"/>
    </xf>
    <xf numFmtId="176" fontId="6" fillId="5" borderId="22" xfId="0" applyNumberFormat="1" applyFont="1" applyFill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38" fillId="0" borderId="21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horizontal="left" vertical="center"/>
    </xf>
    <xf numFmtId="0" fontId="9" fillId="0" borderId="28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center" vertical="center"/>
    </xf>
    <xf numFmtId="176" fontId="10" fillId="3" borderId="21" xfId="0" applyNumberFormat="1" applyFont="1" applyFill="1" applyBorder="1" applyAlignment="1" applyProtection="1">
      <alignment horizontal="center" vertical="center" wrapText="1"/>
    </xf>
    <xf numFmtId="176" fontId="10" fillId="3" borderId="22" xfId="0" applyNumberFormat="1" applyFont="1" applyFill="1" applyBorder="1" applyAlignment="1" applyProtection="1">
      <alignment horizontal="center" vertical="center" wrapText="1"/>
    </xf>
    <xf numFmtId="176" fontId="8" fillId="0" borderId="23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Alignment="1" applyProtection="1">
      <alignment vertical="center"/>
    </xf>
    <xf numFmtId="0" fontId="36" fillId="0" borderId="28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 wrapText="1"/>
    </xf>
    <xf numFmtId="0" fontId="36" fillId="0" borderId="1" xfId="0" applyFont="1" applyBorder="1" applyAlignment="1" applyProtection="1"/>
    <xf numFmtId="0" fontId="24" fillId="0" borderId="1" xfId="0" applyFont="1" applyBorder="1" applyAlignment="1" applyProtection="1">
      <alignment horizontal="left" vertical="center" wrapText="1"/>
    </xf>
    <xf numFmtId="0" fontId="36" fillId="0" borderId="1" xfId="0" applyFont="1" applyBorder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28" fillId="0" borderId="0" xfId="0" applyFont="1" applyAlignment="1" applyProtection="1"/>
    <xf numFmtId="0" fontId="3" fillId="0" borderId="22" xfId="0" applyFont="1" applyBorder="1" applyAlignment="1"/>
    <xf numFmtId="0" fontId="39" fillId="0" borderId="8" xfId="0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6" fontId="28" fillId="0" borderId="21" xfId="0" applyNumberFormat="1" applyFont="1" applyBorder="1" applyAlignment="1" applyProtection="1">
      <alignment horizontal="center" vertical="center" wrapText="1"/>
    </xf>
    <xf numFmtId="176" fontId="28" fillId="0" borderId="22" xfId="0" applyNumberFormat="1" applyFont="1" applyBorder="1" applyAlignment="1" applyProtection="1">
      <alignment horizontal="center" vertical="center" wrapText="1"/>
    </xf>
    <xf numFmtId="176" fontId="20" fillId="0" borderId="1" xfId="0" applyNumberFormat="1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21" fillId="0" borderId="21" xfId="0" applyNumberFormat="1" applyFont="1" applyBorder="1" applyAlignment="1" applyProtection="1">
      <alignment horizontal="center" vertical="center" wrapText="1"/>
    </xf>
    <xf numFmtId="176" fontId="21" fillId="0" borderId="22" xfId="0" applyNumberFormat="1" applyFont="1" applyBorder="1" applyAlignment="1" applyProtection="1">
      <alignment horizontal="center" vertical="center" wrapText="1"/>
    </xf>
    <xf numFmtId="176" fontId="39" fillId="0" borderId="1" xfId="0" applyNumberFormat="1" applyFont="1" applyBorder="1" applyAlignment="1" applyProtection="1">
      <alignment horizontal="center" vertical="center" wrapText="1"/>
    </xf>
    <xf numFmtId="176" fontId="8" fillId="0" borderId="24" xfId="0" applyNumberFormat="1" applyFont="1" applyFill="1" applyBorder="1" applyAlignment="1" applyProtection="1">
      <alignment horizontal="center" vertical="center" wrapText="1"/>
    </xf>
    <xf numFmtId="176" fontId="34" fillId="3" borderId="20" xfId="0" applyNumberFormat="1" applyFont="1" applyFill="1" applyBorder="1" applyAlignment="1" applyProtection="1">
      <alignment horizontal="center" vertical="center" wrapText="1"/>
    </xf>
    <xf numFmtId="176" fontId="17" fillId="3" borderId="21" xfId="0" applyNumberFormat="1" applyFont="1" applyFill="1" applyBorder="1" applyAlignment="1" applyProtection="1">
      <alignment horizontal="center" vertical="center" wrapText="1"/>
    </xf>
    <xf numFmtId="176" fontId="17" fillId="3" borderId="22" xfId="0" applyNumberFormat="1" applyFont="1" applyFill="1" applyBorder="1" applyAlignment="1" applyProtection="1">
      <alignment horizontal="center" vertical="center" wrapText="1"/>
    </xf>
    <xf numFmtId="176" fontId="16" fillId="0" borderId="24" xfId="0" applyNumberFormat="1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176" fontId="18" fillId="0" borderId="20" xfId="0" applyNumberFormat="1" applyFont="1" applyFill="1" applyBorder="1" applyAlignment="1" applyProtection="1">
      <alignment horizontal="center" vertical="center" wrapText="1"/>
    </xf>
    <xf numFmtId="176" fontId="50" fillId="0" borderId="21" xfId="0" applyNumberFormat="1" applyFont="1" applyBorder="1" applyAlignment="1" applyProtection="1">
      <alignment horizontal="center" vertical="center" wrapText="1"/>
    </xf>
    <xf numFmtId="176" fontId="50" fillId="0" borderId="22" xfId="0" applyNumberFormat="1" applyFont="1" applyBorder="1" applyAlignment="1" applyProtection="1">
      <alignment horizontal="center" vertical="center" wrapText="1"/>
    </xf>
    <xf numFmtId="176" fontId="33" fillId="0" borderId="1" xfId="0" applyNumberFormat="1" applyFont="1" applyBorder="1" applyAlignment="1" applyProtection="1">
      <alignment horizontal="center" vertical="center" wrapText="1"/>
    </xf>
    <xf numFmtId="0" fontId="8" fillId="0" borderId="22" xfId="0" applyFont="1" applyBorder="1" applyAlignment="1"/>
    <xf numFmtId="0" fontId="9" fillId="0" borderId="1" xfId="0" applyFont="1" applyBorder="1" applyAlignment="1" applyProtection="1">
      <alignment horizontal="left" vertical="center"/>
    </xf>
    <xf numFmtId="0" fontId="6" fillId="0" borderId="0" xfId="0" applyFont="1" applyAlignment="1" applyProtection="1"/>
    <xf numFmtId="0" fontId="9" fillId="0" borderId="2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/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"/>
  <sheetViews>
    <sheetView showZeros="0" zoomScale="80" zoomScaleNormal="80" workbookViewId="0">
      <selection activeCell="C6" sqref="C6"/>
    </sheetView>
  </sheetViews>
  <sheetFormatPr defaultColWidth="9" defaultRowHeight="15.75" x14ac:dyDescent="0.25"/>
  <cols>
    <col min="1" max="1" width="20.625" style="2" customWidth="1"/>
    <col min="2" max="8" width="20.625" style="53" customWidth="1"/>
    <col min="9" max="9" width="20.625" style="2" customWidth="1"/>
    <col min="10" max="10" width="20.625" style="53" customWidth="1"/>
    <col min="11" max="11" width="20.625" style="2" customWidth="1"/>
    <col min="12" max="16384" width="9" style="2"/>
  </cols>
  <sheetData>
    <row r="1" spans="1:34" ht="52.5" customHeight="1" thickBot="1" x14ac:dyDescent="0.3">
      <c r="A1" s="149" t="str">
        <f>'107年'!A1:S1</f>
        <v>單位名稱：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  <c r="L1" s="38"/>
      <c r="M1" s="38"/>
      <c r="N1" s="38"/>
      <c r="O1" s="38"/>
      <c r="P1" s="38"/>
      <c r="Q1" s="38"/>
      <c r="R1" s="38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ht="16.5" thickBot="1" x14ac:dyDescent="0.3">
      <c r="A2" s="110"/>
      <c r="B2" s="112"/>
      <c r="C2" s="105"/>
      <c r="D2" s="105"/>
      <c r="E2" s="105"/>
      <c r="F2" s="105"/>
      <c r="G2" s="105"/>
      <c r="H2" s="105"/>
      <c r="I2" s="110"/>
      <c r="J2" s="105"/>
      <c r="K2" s="110"/>
    </row>
    <row r="3" spans="1:34" ht="19.5" thickBot="1" x14ac:dyDescent="0.3">
      <c r="A3" s="111"/>
      <c r="B3" s="142" t="s">
        <v>144</v>
      </c>
      <c r="C3" s="143"/>
      <c r="D3" s="143"/>
      <c r="E3" s="144"/>
      <c r="F3" s="145" t="s">
        <v>121</v>
      </c>
      <c r="G3" s="146"/>
      <c r="H3" s="146"/>
      <c r="I3" s="146"/>
      <c r="J3" s="147"/>
      <c r="K3" s="148"/>
    </row>
    <row r="4" spans="1:34" ht="33.75" x14ac:dyDescent="0.25">
      <c r="A4" s="5" t="s">
        <v>142</v>
      </c>
      <c r="B4" s="113" t="s">
        <v>146</v>
      </c>
      <c r="C4" s="119" t="s">
        <v>147</v>
      </c>
      <c r="D4" s="119" t="s">
        <v>148</v>
      </c>
      <c r="E4" s="120" t="s">
        <v>149</v>
      </c>
      <c r="F4" s="121" t="s">
        <v>145</v>
      </c>
      <c r="G4" s="122" t="s">
        <v>150</v>
      </c>
      <c r="H4" s="122" t="s">
        <v>151</v>
      </c>
      <c r="I4" s="79" t="s">
        <v>140</v>
      </c>
      <c r="J4" s="121" t="s">
        <v>152</v>
      </c>
      <c r="K4" s="79" t="s">
        <v>143</v>
      </c>
    </row>
    <row r="5" spans="1:34" ht="24" customHeight="1" x14ac:dyDescent="0.25">
      <c r="A5" s="6">
        <v>105</v>
      </c>
      <c r="B5" s="114">
        <f>'105年'!O18</f>
        <v>0</v>
      </c>
      <c r="C5" s="123">
        <f>'105年'!P18</f>
        <v>0</v>
      </c>
      <c r="D5" s="123">
        <f>'105年'!Q18</f>
        <v>0</v>
      </c>
      <c r="E5" s="124">
        <f>'105年'!R18</f>
        <v>0</v>
      </c>
      <c r="F5" s="125">
        <f>'105年'!AH18</f>
        <v>0</v>
      </c>
      <c r="G5" s="126">
        <f>'105年'!AI18</f>
        <v>0</v>
      </c>
      <c r="H5" s="126">
        <f>'105年'!AJ18</f>
        <v>0</v>
      </c>
      <c r="I5" s="13" t="e">
        <f>'105年'!P7/100</f>
        <v>#DIV/0!</v>
      </c>
      <c r="J5" s="125">
        <f>'105年'!P8</f>
        <v>0</v>
      </c>
      <c r="K5" s="13" t="e">
        <f>'105年'!P9/100</f>
        <v>#DIV/0!</v>
      </c>
    </row>
    <row r="6" spans="1:34" ht="24" customHeight="1" x14ac:dyDescent="0.25">
      <c r="A6" s="6">
        <v>106</v>
      </c>
      <c r="B6" s="114">
        <f>'106年'!O18</f>
        <v>0</v>
      </c>
      <c r="C6" s="123">
        <f>'106年'!P18</f>
        <v>0</v>
      </c>
      <c r="D6" s="123">
        <f>'106年'!Q18</f>
        <v>0</v>
      </c>
      <c r="E6" s="124">
        <f>'106年'!R18</f>
        <v>0</v>
      </c>
      <c r="F6" s="125">
        <f>'106年'!AH18</f>
        <v>0</v>
      </c>
      <c r="G6" s="126">
        <f>'106年'!AI18</f>
        <v>0</v>
      </c>
      <c r="H6" s="126">
        <f>'106年'!AJ18</f>
        <v>0</v>
      </c>
      <c r="I6" s="13" t="e">
        <f>'106年'!P7/100</f>
        <v>#DIV/0!</v>
      </c>
      <c r="J6" s="125">
        <f>'106年'!P8</f>
        <v>0</v>
      </c>
      <c r="K6" s="13" t="e">
        <f>'106年'!P9/100</f>
        <v>#DIV/0!</v>
      </c>
    </row>
    <row r="7" spans="1:34" ht="24" customHeight="1" x14ac:dyDescent="0.25">
      <c r="A7" s="6">
        <v>107</v>
      </c>
      <c r="B7" s="114">
        <f>'107年'!O18</f>
        <v>0</v>
      </c>
      <c r="C7" s="123">
        <f>'107年'!P18</f>
        <v>0</v>
      </c>
      <c r="D7" s="123">
        <f>'107年'!Q18</f>
        <v>0</v>
      </c>
      <c r="E7" s="124">
        <f>'107年'!R18</f>
        <v>0</v>
      </c>
      <c r="F7" s="125">
        <f>'107年'!AH18</f>
        <v>0</v>
      </c>
      <c r="G7" s="126">
        <f>'107年'!AI18</f>
        <v>0</v>
      </c>
      <c r="H7" s="126">
        <f>'107年'!AJ18</f>
        <v>0</v>
      </c>
      <c r="I7" s="13" t="e">
        <f>'107年'!P7/100</f>
        <v>#DIV/0!</v>
      </c>
      <c r="J7" s="125">
        <f>'107年'!P8</f>
        <v>0</v>
      </c>
      <c r="K7" s="13" t="e">
        <f>'107年'!P9/100</f>
        <v>#DIV/0!</v>
      </c>
    </row>
    <row r="8" spans="1:34" ht="24" customHeight="1" thickBot="1" x14ac:dyDescent="0.3">
      <c r="A8" s="7" t="s">
        <v>141</v>
      </c>
      <c r="B8" s="115">
        <f t="shared" ref="B8:K8" si="0">SUM(B5:B7)/3</f>
        <v>0</v>
      </c>
      <c r="C8" s="127">
        <f t="shared" si="0"/>
        <v>0</v>
      </c>
      <c r="D8" s="127">
        <f t="shared" si="0"/>
        <v>0</v>
      </c>
      <c r="E8" s="128">
        <f t="shared" si="0"/>
        <v>0</v>
      </c>
      <c r="F8" s="129">
        <f t="shared" si="0"/>
        <v>0</v>
      </c>
      <c r="G8" s="130">
        <f t="shared" si="0"/>
        <v>0</v>
      </c>
      <c r="H8" s="130">
        <f t="shared" si="0"/>
        <v>0</v>
      </c>
      <c r="I8" s="12" t="e">
        <f t="shared" si="0"/>
        <v>#DIV/0!</v>
      </c>
      <c r="J8" s="131">
        <f t="shared" si="0"/>
        <v>0</v>
      </c>
      <c r="K8" s="12" t="e">
        <f t="shared" si="0"/>
        <v>#DIV/0!</v>
      </c>
    </row>
    <row r="10" spans="1:34" ht="21.75" customHeight="1" x14ac:dyDescent="0.4">
      <c r="A10" s="80"/>
      <c r="B10" s="116"/>
      <c r="C10" s="116"/>
      <c r="D10" s="116"/>
      <c r="E10" s="116"/>
      <c r="F10" s="117"/>
      <c r="G10" s="118"/>
      <c r="H10" s="118"/>
    </row>
    <row r="11" spans="1:34" x14ac:dyDescent="0.25">
      <c r="A11" s="78"/>
      <c r="B11" s="117"/>
      <c r="C11" s="116"/>
      <c r="D11" s="116"/>
      <c r="E11" s="116"/>
      <c r="F11" s="116"/>
      <c r="G11" s="118"/>
      <c r="H11" s="118"/>
    </row>
    <row r="12" spans="1:34" x14ac:dyDescent="0.25">
      <c r="A12" s="78"/>
      <c r="B12" s="118"/>
      <c r="C12" s="118"/>
      <c r="D12" s="118"/>
      <c r="E12" s="118"/>
      <c r="F12" s="118"/>
      <c r="G12" s="118"/>
      <c r="H12" s="118"/>
    </row>
    <row r="13" spans="1:34" x14ac:dyDescent="0.25">
      <c r="A13" s="78"/>
      <c r="B13" s="118"/>
      <c r="C13" s="118"/>
      <c r="D13" s="118"/>
      <c r="E13" s="118"/>
      <c r="H13" s="118"/>
    </row>
    <row r="14" spans="1:34" x14ac:dyDescent="0.25">
      <c r="F14" s="118"/>
      <c r="G14" s="118"/>
    </row>
  </sheetData>
  <sheetProtection algorithmName="SHA-512" hashValue="iAGrWKDCJvtotScLWGeT6l2V6b8vqfO8nmQbJqAh1WwtyZ2Me+p5ci0Ap+UfU8xYv8pqaOKvJEOBI6mUEujl7A==" saltValue="iHNYi+RF1WjcJdEm4ZCfTw==" spinCount="100000" sheet="1" objects="1" scenarios="1"/>
  <mergeCells count="3">
    <mergeCell ref="B3:E3"/>
    <mergeCell ref="F3:K3"/>
    <mergeCell ref="A1:K1"/>
  </mergeCells>
  <phoneticPr fontId="1" type="noConversion"/>
  <pageMargins left="0.25" right="0.25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tabSelected="1" topLeftCell="A4" zoomScale="75" zoomScaleNormal="75" zoomScaleSheetLayoutView="40" zoomScalePageLayoutView="80" workbookViewId="0">
      <selection activeCell="P21" sqref="P21"/>
    </sheetView>
  </sheetViews>
  <sheetFormatPr defaultColWidth="9" defaultRowHeight="15.75" x14ac:dyDescent="0.25"/>
  <cols>
    <col min="1" max="1" width="5.75" style="72" customWidth="1"/>
    <col min="2" max="2" width="12.375" style="72" customWidth="1"/>
    <col min="3" max="3" width="24.25" style="2" customWidth="1"/>
    <col min="4" max="4" width="15" style="2" customWidth="1"/>
    <col min="5" max="5" width="14.75" style="2" customWidth="1"/>
    <col min="6" max="6" width="16.125" style="2" customWidth="1"/>
    <col min="7" max="7" width="18.25" style="2" customWidth="1"/>
    <col min="8" max="8" width="15.5" style="2" customWidth="1"/>
    <col min="9" max="9" width="20.625" style="2" customWidth="1"/>
    <col min="10" max="10" width="19.875" style="2" customWidth="1"/>
    <col min="11" max="11" width="20.5" style="2" customWidth="1"/>
    <col min="12" max="12" width="15.5" style="2" customWidth="1"/>
    <col min="13" max="13" width="15.875" style="2" customWidth="1"/>
    <col min="14" max="14" width="14.75" style="2" customWidth="1"/>
    <col min="15" max="15" width="22.75" style="2" customWidth="1"/>
    <col min="16" max="16" width="18.125" style="39" customWidth="1"/>
    <col min="17" max="17" width="16.375" style="2" customWidth="1"/>
    <col min="18" max="18" width="13.875" style="2" customWidth="1"/>
    <col min="19" max="19" width="12.87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7" width="13.25" style="2" customWidth="1"/>
    <col min="28" max="28" width="15.875" style="2" customWidth="1"/>
    <col min="29" max="29" width="15.75" style="2" customWidth="1"/>
    <col min="30" max="30" width="16.875" style="2" customWidth="1"/>
    <col min="31" max="31" width="13.375" style="2" customWidth="1"/>
    <col min="32" max="32" width="15.125" style="2" customWidth="1"/>
    <col min="33" max="33" width="13.875" style="2" customWidth="1"/>
    <col min="34" max="34" width="18.125" style="2" customWidth="1"/>
    <col min="35" max="35" width="19.8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9" t="str">
        <f>'107年'!A1:S1</f>
        <v>單位名稱：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82" t="s">
        <v>156</v>
      </c>
      <c r="D2" s="182"/>
      <c r="E2" s="14">
        <f>(F4*860/9000*1000+F5*0.6544*1000+F6*1.0667*1000+F7*0.9333*1000+F8*0.8667*1000+F9*1+F10*0.7372*1000+F11*0.8889+F12*1000)/1000</f>
        <v>0</v>
      </c>
      <c r="F2" s="15" t="s">
        <v>0</v>
      </c>
      <c r="G2" s="107"/>
      <c r="H2" s="107"/>
      <c r="I2" s="108"/>
      <c r="J2" s="109"/>
      <c r="K2" s="43"/>
      <c r="L2" s="43"/>
      <c r="M2" s="109"/>
      <c r="N2" s="15" t="s">
        <v>157</v>
      </c>
      <c r="O2" s="15"/>
      <c r="P2" s="132"/>
      <c r="Q2" s="109"/>
      <c r="R2" s="109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158</v>
      </c>
      <c r="D3" s="183" t="s">
        <v>155</v>
      </c>
      <c r="E3" s="184"/>
      <c r="F3" s="185" t="s">
        <v>111</v>
      </c>
      <c r="G3" s="184"/>
      <c r="H3" s="75" t="s">
        <v>159</v>
      </c>
      <c r="I3" s="76" t="s">
        <v>26</v>
      </c>
      <c r="J3" s="77" t="s">
        <v>27</v>
      </c>
      <c r="M3" s="110"/>
      <c r="N3" s="109"/>
      <c r="O3" s="109"/>
      <c r="P3" s="109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">
      <c r="A4" s="45"/>
      <c r="B4" s="45"/>
      <c r="C4" s="47" t="s">
        <v>160</v>
      </c>
      <c r="D4" s="48"/>
      <c r="E4" s="49" t="s">
        <v>161</v>
      </c>
      <c r="F4" s="133"/>
      <c r="G4" s="49" t="s">
        <v>65</v>
      </c>
      <c r="H4" s="135">
        <f>D4*F4</f>
        <v>0</v>
      </c>
      <c r="I4" s="135">
        <f>W18</f>
        <v>0</v>
      </c>
      <c r="J4" s="138">
        <f>D4*W$18</f>
        <v>0</v>
      </c>
      <c r="M4" s="110"/>
      <c r="N4" s="173" t="s">
        <v>162</v>
      </c>
      <c r="O4" s="174"/>
      <c r="P4" s="32">
        <f>AH18</f>
        <v>0</v>
      </c>
      <c r="Q4" s="173" t="s">
        <v>163</v>
      </c>
      <c r="R4" s="174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164</v>
      </c>
      <c r="D5" s="48"/>
      <c r="E5" s="49" t="s">
        <v>120</v>
      </c>
      <c r="F5" s="133"/>
      <c r="G5" s="49" t="s">
        <v>66</v>
      </c>
      <c r="H5" s="135">
        <f>D5*F5/1000</f>
        <v>0</v>
      </c>
      <c r="I5" s="135">
        <f>X18</f>
        <v>0</v>
      </c>
      <c r="J5" s="138">
        <f>D5*X$18/1000</f>
        <v>0</v>
      </c>
      <c r="M5" s="110"/>
      <c r="N5" s="178" t="s">
        <v>117</v>
      </c>
      <c r="O5" s="179"/>
      <c r="P5" s="32">
        <f>AJ18</f>
        <v>0</v>
      </c>
      <c r="Q5" s="173" t="s">
        <v>118</v>
      </c>
      <c r="R5" s="174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109</v>
      </c>
      <c r="D6" s="48"/>
      <c r="E6" s="49" t="s">
        <v>165</v>
      </c>
      <c r="F6" s="133"/>
      <c r="G6" s="49" t="s">
        <v>153</v>
      </c>
      <c r="H6" s="135">
        <f>D6*F6/1000</f>
        <v>0</v>
      </c>
      <c r="I6" s="135">
        <f>Y18</f>
        <v>0</v>
      </c>
      <c r="J6" s="138">
        <f>D6*Y$18/1000</f>
        <v>0</v>
      </c>
      <c r="M6" s="110"/>
      <c r="N6" s="178" t="s">
        <v>53</v>
      </c>
      <c r="O6" s="179"/>
      <c r="P6" s="32">
        <f>AI18</f>
        <v>0</v>
      </c>
      <c r="Q6" s="173" t="s">
        <v>166</v>
      </c>
      <c r="R6" s="174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154</v>
      </c>
      <c r="D7" s="48"/>
      <c r="E7" s="49" t="s">
        <v>45</v>
      </c>
      <c r="F7" s="133"/>
      <c r="G7" s="49" t="s">
        <v>110</v>
      </c>
      <c r="H7" s="135">
        <f>D7*F7</f>
        <v>0</v>
      </c>
      <c r="I7" s="135">
        <f>Z18</f>
        <v>0</v>
      </c>
      <c r="J7" s="138">
        <f>D7*Z$18</f>
        <v>0</v>
      </c>
      <c r="M7" s="110"/>
      <c r="N7" s="178" t="s">
        <v>167</v>
      </c>
      <c r="O7" s="179"/>
      <c r="P7" s="37" t="e">
        <f>AH18/(AH18+E2)*100</f>
        <v>#DIV/0!</v>
      </c>
      <c r="Q7" s="173" t="s">
        <v>1</v>
      </c>
      <c r="R7" s="174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168</v>
      </c>
      <c r="D8" s="48"/>
      <c r="E8" s="49" t="s">
        <v>169</v>
      </c>
      <c r="F8" s="133"/>
      <c r="G8" s="49" t="s">
        <v>54</v>
      </c>
      <c r="H8" s="135">
        <f>D8*F8</f>
        <v>0</v>
      </c>
      <c r="I8" s="135">
        <f>AA18</f>
        <v>0</v>
      </c>
      <c r="J8" s="138">
        <f>D8*AA$18</f>
        <v>0</v>
      </c>
      <c r="M8" s="110"/>
      <c r="N8" s="178" t="s">
        <v>55</v>
      </c>
      <c r="O8" s="179"/>
      <c r="P8" s="32">
        <f>W18</f>
        <v>0</v>
      </c>
      <c r="Q8" s="173" t="s">
        <v>67</v>
      </c>
      <c r="R8" s="174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122</v>
      </c>
      <c r="D9" s="48"/>
      <c r="E9" s="49" t="s">
        <v>170</v>
      </c>
      <c r="F9" s="133"/>
      <c r="G9" s="49" t="s">
        <v>171</v>
      </c>
      <c r="H9" s="135">
        <f>D9*F9/1000</f>
        <v>0</v>
      </c>
      <c r="I9" s="135">
        <f>AB18</f>
        <v>0</v>
      </c>
      <c r="J9" s="138">
        <f>D9*AB$18/1000</f>
        <v>0</v>
      </c>
      <c r="M9" s="110"/>
      <c r="N9" s="178" t="s">
        <v>56</v>
      </c>
      <c r="O9" s="179"/>
      <c r="P9" s="37" t="e">
        <f>P8/(F4+P8)*100</f>
        <v>#DIV/0!</v>
      </c>
      <c r="Q9" s="173" t="s">
        <v>1</v>
      </c>
      <c r="R9" s="174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">
      <c r="A10" s="45"/>
      <c r="B10" s="45"/>
      <c r="C10" s="47" t="s">
        <v>116</v>
      </c>
      <c r="D10" s="48"/>
      <c r="E10" s="49" t="s">
        <v>172</v>
      </c>
      <c r="F10" s="133"/>
      <c r="G10" s="49" t="s">
        <v>110</v>
      </c>
      <c r="H10" s="135">
        <f>D10*F10</f>
        <v>0</v>
      </c>
      <c r="I10" s="135">
        <f>AC18</f>
        <v>0</v>
      </c>
      <c r="J10" s="138">
        <f>D10*AC$18</f>
        <v>0</v>
      </c>
      <c r="M10" s="110"/>
      <c r="N10" s="180"/>
      <c r="O10" s="180"/>
      <c r="P10" s="105"/>
      <c r="Q10" s="101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57</v>
      </c>
      <c r="D11" s="48"/>
      <c r="E11" s="49" t="s">
        <v>115</v>
      </c>
      <c r="F11" s="133"/>
      <c r="G11" s="49" t="s">
        <v>112</v>
      </c>
      <c r="H11" s="135">
        <f>D11*F11/1000</f>
        <v>0</v>
      </c>
      <c r="I11" s="135">
        <f>AD18</f>
        <v>0</v>
      </c>
      <c r="J11" s="138">
        <f>D11*AD$18/1000</f>
        <v>0</v>
      </c>
      <c r="M11" s="110"/>
      <c r="N11" s="178" t="s">
        <v>113</v>
      </c>
      <c r="O11" s="179"/>
      <c r="P11" s="33" t="e">
        <f>SUM(H4:H12)*1000/(D13*10000)*100</f>
        <v>#DIV/0!</v>
      </c>
      <c r="Q11" s="173" t="s">
        <v>1</v>
      </c>
      <c r="R11" s="174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108</v>
      </c>
      <c r="D12" s="56"/>
      <c r="E12" s="57" t="s">
        <v>173</v>
      </c>
      <c r="F12" s="134"/>
      <c r="G12" s="57" t="s">
        <v>174</v>
      </c>
      <c r="H12" s="136">
        <f>D12*F12/1000</f>
        <v>0</v>
      </c>
      <c r="I12" s="136">
        <f>AE18</f>
        <v>0</v>
      </c>
      <c r="J12" s="139">
        <f>D12*AE$18/1000</f>
        <v>0</v>
      </c>
      <c r="M12" s="110"/>
      <c r="N12" s="62"/>
      <c r="O12" s="69"/>
      <c r="P12" s="62"/>
      <c r="Q12" s="62"/>
      <c r="R12" s="69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175</v>
      </c>
      <c r="D13" s="64"/>
      <c r="E13" s="65" t="s">
        <v>176</v>
      </c>
      <c r="F13" s="66"/>
      <c r="G13" s="67" t="s">
        <v>114</v>
      </c>
      <c r="H13" s="137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81" t="s">
        <v>14</v>
      </c>
      <c r="D14" s="181"/>
      <c r="E14" s="181"/>
      <c r="F14" s="181"/>
      <c r="G14" s="181"/>
      <c r="H14" s="69"/>
      <c r="I14" s="69"/>
      <c r="J14" s="69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23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60"/>
      <c r="B16" s="161"/>
      <c r="C16" s="152" t="s">
        <v>90</v>
      </c>
      <c r="D16" s="154" t="s">
        <v>29</v>
      </c>
      <c r="E16" s="155"/>
      <c r="F16" s="155"/>
      <c r="G16" s="155"/>
      <c r="H16" s="155"/>
      <c r="I16" s="155"/>
      <c r="J16" s="155"/>
      <c r="K16" s="156"/>
      <c r="L16" s="157" t="s">
        <v>30</v>
      </c>
      <c r="M16" s="158"/>
      <c r="N16" s="159"/>
      <c r="O16" s="175" t="s">
        <v>31</v>
      </c>
      <c r="P16" s="176"/>
      <c r="Q16" s="177"/>
      <c r="R16" s="167" t="s">
        <v>78</v>
      </c>
      <c r="S16" s="169" t="s">
        <v>79</v>
      </c>
      <c r="T16" s="22"/>
      <c r="U16" s="171" t="s">
        <v>32</v>
      </c>
      <c r="V16" s="167" t="s">
        <v>33</v>
      </c>
      <c r="W16" s="154" t="s">
        <v>51</v>
      </c>
      <c r="X16" s="155"/>
      <c r="Y16" s="155"/>
      <c r="Z16" s="155"/>
      <c r="AA16" s="155"/>
      <c r="AB16" s="155"/>
      <c r="AC16" s="155"/>
      <c r="AD16" s="156"/>
      <c r="AE16" s="157" t="s">
        <v>30</v>
      </c>
      <c r="AF16" s="158"/>
      <c r="AG16" s="159"/>
      <c r="AH16" s="164" t="s">
        <v>34</v>
      </c>
      <c r="AI16" s="165"/>
      <c r="AJ16" s="166"/>
    </row>
    <row r="17" spans="1:36" ht="98.25" customHeight="1" thickBot="1" x14ac:dyDescent="0.3">
      <c r="A17" s="162"/>
      <c r="B17" s="163"/>
      <c r="C17" s="153"/>
      <c r="D17" s="102" t="s">
        <v>59</v>
      </c>
      <c r="E17" s="74" t="s">
        <v>123</v>
      </c>
      <c r="F17" s="74" t="s">
        <v>80</v>
      </c>
      <c r="G17" s="74" t="s">
        <v>137</v>
      </c>
      <c r="H17" s="74" t="s">
        <v>128</v>
      </c>
      <c r="I17" s="74" t="s">
        <v>81</v>
      </c>
      <c r="J17" s="74" t="s">
        <v>35</v>
      </c>
      <c r="K17" s="74" t="s">
        <v>82</v>
      </c>
      <c r="L17" s="26" t="s">
        <v>62</v>
      </c>
      <c r="M17" s="102" t="s">
        <v>63</v>
      </c>
      <c r="N17" s="102" t="s">
        <v>64</v>
      </c>
      <c r="O17" s="71" t="s">
        <v>129</v>
      </c>
      <c r="P17" s="71" t="s">
        <v>107</v>
      </c>
      <c r="Q17" s="71" t="s">
        <v>60</v>
      </c>
      <c r="R17" s="168"/>
      <c r="S17" s="170"/>
      <c r="T17" s="22"/>
      <c r="U17" s="172"/>
      <c r="V17" s="168"/>
      <c r="W17" s="102" t="s">
        <v>130</v>
      </c>
      <c r="X17" s="74" t="s">
        <v>124</v>
      </c>
      <c r="Y17" s="74" t="s">
        <v>125</v>
      </c>
      <c r="Z17" s="74" t="s">
        <v>131</v>
      </c>
      <c r="AA17" s="74" t="s">
        <v>132</v>
      </c>
      <c r="AB17" s="74" t="s">
        <v>138</v>
      </c>
      <c r="AC17" s="74" t="s">
        <v>133</v>
      </c>
      <c r="AD17" s="74" t="s">
        <v>134</v>
      </c>
      <c r="AE17" s="102" t="s">
        <v>126</v>
      </c>
      <c r="AF17" s="102" t="s">
        <v>36</v>
      </c>
      <c r="AG17" s="102" t="s">
        <v>135</v>
      </c>
      <c r="AH17" s="23" t="s">
        <v>136</v>
      </c>
      <c r="AI17" s="23" t="s">
        <v>139</v>
      </c>
      <c r="AJ17" s="23" t="s">
        <v>127</v>
      </c>
    </row>
    <row r="18" spans="1:36" ht="36" customHeight="1" thickBot="1" x14ac:dyDescent="0.3">
      <c r="A18" s="25"/>
      <c r="B18" s="73" t="s">
        <v>177</v>
      </c>
      <c r="C18" s="24" t="s">
        <v>178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140"/>
      <c r="C19" s="27"/>
      <c r="D19" s="27">
        <v>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D19*0.53+E19*2.3329+F19*3.111+G19*2.606+H19*2.2631+I19*2.1139/1000+J19*1.7529+K19*1.879/1000+N19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4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D20*0.53+E20*2.3329+F20*3.111+G20*2.606+H20*2.2631+I20*2.1139/1000+J20*1.7529+K20*1.879/1000+N20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 t="shared" si="2"/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14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 t="shared" si="2"/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14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 t="shared" si="2"/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14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14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14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14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14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 t="shared" si="2"/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14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140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140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140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140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140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140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140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140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140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140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140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140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140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140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140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140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140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140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140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140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140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140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lYViU3+Yzeg9daDdA8HXnE70OTZrrLeITJVhq3p4WDE5NloyFEntBFZ3bbw8s4CCG414jctKZ60nfJOp0KPk4A==" saltValue="wL2483BapOYgo8YIn3A0NQ==" spinCount="100000" sheet="1" objects="1" scenarios="1"/>
  <mergeCells count="32">
    <mergeCell ref="N5:O5"/>
    <mergeCell ref="C2:D2"/>
    <mergeCell ref="D3:E3"/>
    <mergeCell ref="N4:O4"/>
    <mergeCell ref="F3:G3"/>
    <mergeCell ref="Q4:R4"/>
    <mergeCell ref="Q5:R5"/>
    <mergeCell ref="A1:S1"/>
    <mergeCell ref="O16:Q16"/>
    <mergeCell ref="N9:O9"/>
    <mergeCell ref="N10:O10"/>
    <mergeCell ref="N11:O11"/>
    <mergeCell ref="N6:O6"/>
    <mergeCell ref="N7:O7"/>
    <mergeCell ref="N8:O8"/>
    <mergeCell ref="Q6:R6"/>
    <mergeCell ref="Q7:R7"/>
    <mergeCell ref="Q8:R8"/>
    <mergeCell ref="Q9:R9"/>
    <mergeCell ref="Q11:R11"/>
    <mergeCell ref="C14:G14"/>
    <mergeCell ref="C16:C17"/>
    <mergeCell ref="D16:K16"/>
    <mergeCell ref="L16:N16"/>
    <mergeCell ref="A16:B17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zoomScale="75" zoomScaleNormal="75" zoomScaleSheetLayoutView="40" workbookViewId="0">
      <selection activeCell="P49" sqref="P49"/>
    </sheetView>
  </sheetViews>
  <sheetFormatPr defaultColWidth="9" defaultRowHeight="15.75" x14ac:dyDescent="0.25"/>
  <cols>
    <col min="1" max="1" width="5.75" style="72" customWidth="1"/>
    <col min="2" max="2" width="12.75" style="72" customWidth="1"/>
    <col min="3" max="3" width="24.25" style="2" customWidth="1"/>
    <col min="4" max="4" width="15" style="2" customWidth="1"/>
    <col min="5" max="5" width="15.875" style="2" customWidth="1"/>
    <col min="6" max="6" width="16.125" style="2" customWidth="1"/>
    <col min="7" max="7" width="18.375" style="2" customWidth="1"/>
    <col min="8" max="8" width="15.5" style="2" customWidth="1"/>
    <col min="9" max="9" width="20.125" style="2" customWidth="1"/>
    <col min="10" max="10" width="20.875" style="2" customWidth="1"/>
    <col min="11" max="11" width="20.125" style="2" customWidth="1"/>
    <col min="12" max="12" width="13.5" style="2" customWidth="1"/>
    <col min="13" max="13" width="15.875" style="2" customWidth="1"/>
    <col min="14" max="14" width="14.75" style="2" customWidth="1"/>
    <col min="15" max="15" width="23.5" style="2" customWidth="1"/>
    <col min="16" max="16" width="18.25" style="39" customWidth="1"/>
    <col min="17" max="17" width="16.5" style="2" customWidth="1"/>
    <col min="18" max="18" width="11.875" style="2" customWidth="1"/>
    <col min="19" max="19" width="13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6" width="14.5" style="2" customWidth="1"/>
    <col min="27" max="27" width="15.625" style="2" customWidth="1"/>
    <col min="28" max="28" width="17.5" style="2" customWidth="1"/>
    <col min="29" max="29" width="15.75" style="2" customWidth="1"/>
    <col min="30" max="30" width="16.875" style="2" customWidth="1"/>
    <col min="31" max="31" width="12.75" style="2" customWidth="1"/>
    <col min="32" max="32" width="15.125" style="2" customWidth="1"/>
    <col min="33" max="33" width="13.875" style="2" customWidth="1"/>
    <col min="34" max="34" width="18.125" style="2" customWidth="1"/>
    <col min="35" max="35" width="18.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9" t="str">
        <f>'107年'!A1:S1</f>
        <v>單位名稱：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82" t="s">
        <v>37</v>
      </c>
      <c r="D2" s="190"/>
      <c r="E2" s="14">
        <f>(F4*860/9000*1000+F5*0.6544*1000+F6*1.0667*1000+F7*0.9333*1000+F8*0.8667*1000+F9*1+F10*0.7372*1000+F11*0.8889+F12*1000)/1000</f>
        <v>0</v>
      </c>
      <c r="F2" s="15" t="s">
        <v>0</v>
      </c>
      <c r="G2" s="41"/>
      <c r="H2" s="41"/>
      <c r="I2" s="42"/>
      <c r="J2" s="43"/>
      <c r="K2" s="43"/>
      <c r="L2" s="43"/>
      <c r="M2" s="43"/>
      <c r="N2" s="15" t="s">
        <v>38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195</v>
      </c>
      <c r="D3" s="204" t="s">
        <v>88</v>
      </c>
      <c r="E3" s="198"/>
      <c r="F3" s="184" t="s">
        <v>24</v>
      </c>
      <c r="G3" s="198"/>
      <c r="H3" s="75" t="s">
        <v>25</v>
      </c>
      <c r="I3" s="76" t="s">
        <v>39</v>
      </c>
      <c r="J3" s="77" t="s">
        <v>196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4">
      <c r="A4" s="45"/>
      <c r="B4" s="45"/>
      <c r="C4" s="47" t="s">
        <v>197</v>
      </c>
      <c r="D4" s="48"/>
      <c r="E4" s="49" t="s">
        <v>2</v>
      </c>
      <c r="F4" s="133"/>
      <c r="G4" s="99" t="s">
        <v>184</v>
      </c>
      <c r="H4" s="135">
        <f>D4*F4</f>
        <v>0</v>
      </c>
      <c r="I4" s="135">
        <f>W18</f>
        <v>0</v>
      </c>
      <c r="J4" s="138">
        <f>D4*W$18</f>
        <v>0</v>
      </c>
      <c r="N4" s="191" t="s">
        <v>40</v>
      </c>
      <c r="O4" s="192"/>
      <c r="P4" s="32">
        <f>AH18</f>
        <v>0</v>
      </c>
      <c r="Q4" s="173" t="s">
        <v>198</v>
      </c>
      <c r="R4" s="197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3</v>
      </c>
      <c r="D5" s="48"/>
      <c r="E5" s="49" t="s">
        <v>199</v>
      </c>
      <c r="F5" s="133"/>
      <c r="G5" s="49" t="s">
        <v>119</v>
      </c>
      <c r="H5" s="135">
        <f>D5*F5/1000</f>
        <v>0</v>
      </c>
      <c r="I5" s="135">
        <f>X18</f>
        <v>0</v>
      </c>
      <c r="J5" s="138">
        <f>D5*X$18/1000</f>
        <v>0</v>
      </c>
      <c r="N5" s="193" t="s">
        <v>188</v>
      </c>
      <c r="O5" s="194"/>
      <c r="P5" s="32">
        <f>AJ18</f>
        <v>0</v>
      </c>
      <c r="Q5" s="173" t="s">
        <v>4</v>
      </c>
      <c r="R5" s="197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109</v>
      </c>
      <c r="D6" s="48"/>
      <c r="E6" s="49" t="s">
        <v>68</v>
      </c>
      <c r="F6" s="133"/>
      <c r="G6" s="49" t="s">
        <v>5</v>
      </c>
      <c r="H6" s="135">
        <f>D6*F6/1000</f>
        <v>0</v>
      </c>
      <c r="I6" s="135">
        <f>Y18</f>
        <v>0</v>
      </c>
      <c r="J6" s="138">
        <f>D6*Y$18/1000</f>
        <v>0</v>
      </c>
      <c r="N6" s="193" t="s">
        <v>41</v>
      </c>
      <c r="O6" s="194"/>
      <c r="P6" s="32">
        <f>AI18</f>
        <v>0</v>
      </c>
      <c r="Q6" s="173" t="s">
        <v>69</v>
      </c>
      <c r="R6" s="197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200</v>
      </c>
      <c r="D7" s="48"/>
      <c r="E7" s="49" t="s">
        <v>201</v>
      </c>
      <c r="F7" s="133"/>
      <c r="G7" s="49" t="s">
        <v>181</v>
      </c>
      <c r="H7" s="135">
        <f>D7*F7</f>
        <v>0</v>
      </c>
      <c r="I7" s="135">
        <f>Z18</f>
        <v>0</v>
      </c>
      <c r="J7" s="138">
        <f>D7*Z$18</f>
        <v>0</v>
      </c>
      <c r="N7" s="193" t="s">
        <v>42</v>
      </c>
      <c r="O7" s="194"/>
      <c r="P7" s="37" t="e">
        <f>AH18/(AH18+E2)*100</f>
        <v>#DIV/0!</v>
      </c>
      <c r="Q7" s="173" t="s">
        <v>1</v>
      </c>
      <c r="R7" s="197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202</v>
      </c>
      <c r="D8" s="48"/>
      <c r="E8" s="49" t="s">
        <v>7</v>
      </c>
      <c r="F8" s="133"/>
      <c r="G8" s="49" t="s">
        <v>5</v>
      </c>
      <c r="H8" s="135">
        <f>D8*F8</f>
        <v>0</v>
      </c>
      <c r="I8" s="135">
        <f>AA18</f>
        <v>0</v>
      </c>
      <c r="J8" s="138">
        <f>D8*AA$18</f>
        <v>0</v>
      </c>
      <c r="N8" s="193" t="s">
        <v>203</v>
      </c>
      <c r="O8" s="194"/>
      <c r="P8" s="32">
        <f>W18</f>
        <v>0</v>
      </c>
      <c r="Q8" s="173" t="s">
        <v>67</v>
      </c>
      <c r="R8" s="197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70</v>
      </c>
      <c r="D9" s="48"/>
      <c r="E9" s="49" t="s">
        <v>204</v>
      </c>
      <c r="F9" s="133"/>
      <c r="G9" s="49" t="s">
        <v>205</v>
      </c>
      <c r="H9" s="135">
        <f>D9*F9/1000</f>
        <v>0</v>
      </c>
      <c r="I9" s="135">
        <f>AB18</f>
        <v>0</v>
      </c>
      <c r="J9" s="138">
        <f>D9*AB$18/1000</f>
        <v>0</v>
      </c>
      <c r="N9" s="193" t="s">
        <v>9</v>
      </c>
      <c r="O9" s="194"/>
      <c r="P9" s="37" t="e">
        <f>P8/(F4+P8)*100</f>
        <v>#DIV/0!</v>
      </c>
      <c r="Q9" s="173" t="s">
        <v>1</v>
      </c>
      <c r="R9" s="197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44</v>
      </c>
      <c r="D10" s="48"/>
      <c r="E10" s="49" t="s">
        <v>190</v>
      </c>
      <c r="F10" s="133"/>
      <c r="G10" s="49" t="s">
        <v>189</v>
      </c>
      <c r="H10" s="135">
        <f>D10*F10</f>
        <v>0</v>
      </c>
      <c r="I10" s="135">
        <f>AC18</f>
        <v>0</v>
      </c>
      <c r="J10" s="138">
        <f>D10*AC$18</f>
        <v>0</v>
      </c>
      <c r="N10" s="195"/>
      <c r="O10" s="196"/>
      <c r="P10" s="53"/>
      <c r="Q10" s="104"/>
      <c r="R10" s="54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206</v>
      </c>
      <c r="D11" s="48"/>
      <c r="E11" s="49" t="s">
        <v>8</v>
      </c>
      <c r="F11" s="133"/>
      <c r="G11" s="49" t="s">
        <v>205</v>
      </c>
      <c r="H11" s="135">
        <f>D11*F11/1000</f>
        <v>0</v>
      </c>
      <c r="I11" s="135">
        <f>AD18</f>
        <v>0</v>
      </c>
      <c r="J11" s="138">
        <f>D11*AD$18/1000</f>
        <v>0</v>
      </c>
      <c r="N11" s="193" t="s">
        <v>207</v>
      </c>
      <c r="O11" s="194"/>
      <c r="P11" s="33" t="e">
        <f>SUM(H4:H12)*1000/(D13*10000)*100</f>
        <v>#DIV/0!</v>
      </c>
      <c r="Q11" s="173" t="s">
        <v>1</v>
      </c>
      <c r="R11" s="197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183</v>
      </c>
      <c r="D12" s="56"/>
      <c r="E12" s="57" t="s">
        <v>11</v>
      </c>
      <c r="F12" s="134"/>
      <c r="G12" s="57" t="s">
        <v>194</v>
      </c>
      <c r="H12" s="136">
        <f>D12*F12/1000</f>
        <v>0</v>
      </c>
      <c r="I12" s="136">
        <f>AE18</f>
        <v>0</v>
      </c>
      <c r="J12" s="139">
        <f>D12*AE$18/1000</f>
        <v>0</v>
      </c>
      <c r="N12" s="61"/>
      <c r="O12" s="16"/>
      <c r="P12" s="62"/>
      <c r="Q12" s="62"/>
      <c r="R12" s="16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208</v>
      </c>
      <c r="D13" s="64"/>
      <c r="E13" s="65" t="s">
        <v>13</v>
      </c>
      <c r="F13" s="66"/>
      <c r="G13" s="67" t="s">
        <v>71</v>
      </c>
      <c r="H13" s="137">
        <f>SUM(H4:H12)</f>
        <v>0</v>
      </c>
      <c r="I13" s="66"/>
      <c r="J13" s="16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81" t="s">
        <v>14</v>
      </c>
      <c r="D14" s="189"/>
      <c r="E14" s="189"/>
      <c r="F14" s="189"/>
      <c r="G14" s="189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48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60"/>
      <c r="B16" s="199"/>
      <c r="C16" s="208" t="s">
        <v>209</v>
      </c>
      <c r="D16" s="154" t="s">
        <v>210</v>
      </c>
      <c r="E16" s="201"/>
      <c r="F16" s="201"/>
      <c r="G16" s="201"/>
      <c r="H16" s="201"/>
      <c r="I16" s="201"/>
      <c r="J16" s="201"/>
      <c r="K16" s="202"/>
      <c r="L16" s="203" t="s">
        <v>211</v>
      </c>
      <c r="M16" s="203"/>
      <c r="N16" s="203"/>
      <c r="O16" s="175" t="s">
        <v>212</v>
      </c>
      <c r="P16" s="206"/>
      <c r="Q16" s="207"/>
      <c r="R16" s="205" t="s">
        <v>213</v>
      </c>
      <c r="S16" s="188" t="s">
        <v>214</v>
      </c>
      <c r="T16" s="22"/>
      <c r="U16" s="209" t="s">
        <v>49</v>
      </c>
      <c r="V16" s="205" t="s">
        <v>50</v>
      </c>
      <c r="W16" s="154" t="s">
        <v>51</v>
      </c>
      <c r="X16" s="201"/>
      <c r="Y16" s="201"/>
      <c r="Z16" s="201"/>
      <c r="AA16" s="201"/>
      <c r="AB16" s="201"/>
      <c r="AC16" s="201"/>
      <c r="AD16" s="202"/>
      <c r="AE16" s="203" t="s">
        <v>15</v>
      </c>
      <c r="AF16" s="203"/>
      <c r="AG16" s="203"/>
      <c r="AH16" s="164" t="s">
        <v>52</v>
      </c>
      <c r="AI16" s="186"/>
      <c r="AJ16" s="187"/>
    </row>
    <row r="17" spans="1:36" ht="98.25" customHeight="1" thickBot="1" x14ac:dyDescent="0.3">
      <c r="A17" s="162"/>
      <c r="B17" s="200"/>
      <c r="C17" s="208"/>
      <c r="D17" s="103" t="s">
        <v>59</v>
      </c>
      <c r="E17" s="74" t="s">
        <v>215</v>
      </c>
      <c r="F17" s="74" t="s">
        <v>80</v>
      </c>
      <c r="G17" s="74" t="s">
        <v>137</v>
      </c>
      <c r="H17" s="74" t="s">
        <v>216</v>
      </c>
      <c r="I17" s="74" t="s">
        <v>217</v>
      </c>
      <c r="J17" s="74" t="s">
        <v>16</v>
      </c>
      <c r="K17" s="74" t="s">
        <v>61</v>
      </c>
      <c r="L17" s="26" t="s">
        <v>17</v>
      </c>
      <c r="M17" s="103" t="s">
        <v>84</v>
      </c>
      <c r="N17" s="103" t="s">
        <v>85</v>
      </c>
      <c r="O17" s="71" t="s">
        <v>129</v>
      </c>
      <c r="P17" s="71" t="s">
        <v>218</v>
      </c>
      <c r="Q17" s="71" t="s">
        <v>219</v>
      </c>
      <c r="R17" s="205"/>
      <c r="S17" s="188"/>
      <c r="T17" s="22"/>
      <c r="U17" s="209"/>
      <c r="V17" s="205"/>
      <c r="W17" s="100" t="s">
        <v>220</v>
      </c>
      <c r="X17" s="74" t="s">
        <v>221</v>
      </c>
      <c r="Y17" s="74" t="s">
        <v>19</v>
      </c>
      <c r="Z17" s="74" t="s">
        <v>131</v>
      </c>
      <c r="AA17" s="74" t="s">
        <v>132</v>
      </c>
      <c r="AB17" s="74" t="s">
        <v>138</v>
      </c>
      <c r="AC17" s="74" t="s">
        <v>222</v>
      </c>
      <c r="AD17" s="74" t="s">
        <v>223</v>
      </c>
      <c r="AE17" s="103" t="s">
        <v>20</v>
      </c>
      <c r="AF17" s="103" t="s">
        <v>36</v>
      </c>
      <c r="AG17" s="103" t="s">
        <v>224</v>
      </c>
      <c r="AH17" s="23" t="s">
        <v>225</v>
      </c>
      <c r="AI17" s="23" t="s">
        <v>226</v>
      </c>
      <c r="AJ17" s="23" t="s">
        <v>227</v>
      </c>
    </row>
    <row r="18" spans="1:36" ht="36" customHeight="1" thickBot="1" x14ac:dyDescent="0.3">
      <c r="A18" s="25"/>
      <c r="B18" s="73" t="s">
        <v>228</v>
      </c>
      <c r="C18" s="24" t="s">
        <v>229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14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4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>E20*$V20/12</f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14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>E21*$V21/12</f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14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>E22*$V22/12</f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14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14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14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14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14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>G27*$V27/12</f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14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140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140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140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140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140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140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140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140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140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140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140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140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140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140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140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140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140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140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140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140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140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140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Pxbd1xZfWZpWTAyiXayq2HcKw914p+IJmzwvzr7bVkpP5OG8GSAb7DCQWFn1WW22i9MDTceHkL+jccrt+71oPw==" saltValue="n+1FrEv+33Vq7PIB50XdJw==" spinCount="100000" sheet="1" objects="1" scenarios="1"/>
  <protectedRanges>
    <protectedRange sqref="D4:D13" name="範圍1_1"/>
    <protectedRange sqref="C19:N50" name="範圍3_1"/>
    <protectedRange sqref="R19:R50" name="範圍4_1"/>
    <protectedRange sqref="U19:V50" name="範圍5_1"/>
  </protectedRanges>
  <mergeCells count="32">
    <mergeCell ref="A16:B17"/>
    <mergeCell ref="A1:S1"/>
    <mergeCell ref="W16:AD16"/>
    <mergeCell ref="AE16:AG16"/>
    <mergeCell ref="D3:E3"/>
    <mergeCell ref="V16:V17"/>
    <mergeCell ref="R16:R17"/>
    <mergeCell ref="D16:K16"/>
    <mergeCell ref="O16:Q16"/>
    <mergeCell ref="C16:C17"/>
    <mergeCell ref="U16:U17"/>
    <mergeCell ref="L16:N16"/>
    <mergeCell ref="N11:O11"/>
    <mergeCell ref="Q6:R6"/>
    <mergeCell ref="Q7:R7"/>
    <mergeCell ref="Q8:R8"/>
    <mergeCell ref="AH16:AJ16"/>
    <mergeCell ref="S16:S17"/>
    <mergeCell ref="C14:G14"/>
    <mergeCell ref="C2:D2"/>
    <mergeCell ref="N4:O4"/>
    <mergeCell ref="N6:O6"/>
    <mergeCell ref="N7:O7"/>
    <mergeCell ref="N8:O8"/>
    <mergeCell ref="N9:O9"/>
    <mergeCell ref="N10:O10"/>
    <mergeCell ref="N5:O5"/>
    <mergeCell ref="Q9:R9"/>
    <mergeCell ref="Q11:R11"/>
    <mergeCell ref="F3:G3"/>
    <mergeCell ref="Q4:R4"/>
    <mergeCell ref="Q5:R5"/>
  </mergeCells>
  <phoneticPr fontId="2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topLeftCell="A25" zoomScale="75" zoomScaleNormal="75" zoomScaleSheetLayoutView="40" workbookViewId="0">
      <selection activeCell="P38" sqref="P38"/>
    </sheetView>
  </sheetViews>
  <sheetFormatPr defaultColWidth="9" defaultRowHeight="15.75" x14ac:dyDescent="0.25"/>
  <cols>
    <col min="1" max="1" width="5.625" style="72" customWidth="1"/>
    <col min="2" max="2" width="13.75" style="72" customWidth="1"/>
    <col min="3" max="3" width="24.25" style="2" customWidth="1"/>
    <col min="4" max="4" width="15" style="2" customWidth="1"/>
    <col min="5" max="5" width="15.875" style="2" customWidth="1"/>
    <col min="6" max="6" width="16.125" style="2" customWidth="1"/>
    <col min="7" max="7" width="17.75" style="2" customWidth="1"/>
    <col min="8" max="8" width="18" style="2" customWidth="1"/>
    <col min="9" max="9" width="19.75" style="2" customWidth="1"/>
    <col min="10" max="10" width="20.125" style="2" customWidth="1"/>
    <col min="11" max="11" width="20.5" style="2" customWidth="1"/>
    <col min="12" max="12" width="13.5" style="2" customWidth="1"/>
    <col min="13" max="13" width="15.875" style="2" customWidth="1"/>
    <col min="14" max="14" width="14.75" style="2" customWidth="1"/>
    <col min="15" max="15" width="24.875" style="2" customWidth="1"/>
    <col min="16" max="16" width="18.125" style="39" customWidth="1"/>
    <col min="17" max="17" width="16.875" style="2" customWidth="1"/>
    <col min="18" max="18" width="13.375" style="2" customWidth="1"/>
    <col min="19" max="19" width="13.62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7" width="13.25" style="2" customWidth="1"/>
    <col min="28" max="28" width="15.875" style="2" customWidth="1"/>
    <col min="29" max="29" width="15.75" style="2" customWidth="1"/>
    <col min="30" max="30" width="16.875" style="2" customWidth="1"/>
    <col min="31" max="31" width="12.5" style="2" customWidth="1"/>
    <col min="32" max="32" width="14.125" style="2" customWidth="1"/>
    <col min="33" max="33" width="13.875" style="2" customWidth="1"/>
    <col min="34" max="34" width="18.125" style="2" customWidth="1"/>
    <col min="35" max="35" width="19.875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9" t="s">
        <v>232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222" t="s">
        <v>233</v>
      </c>
      <c r="D2" s="222"/>
      <c r="E2" s="14">
        <f>(F4*860/9000*1000+F5*0.6544*1000+F6*1.0667*1000+F7*0.9333*1000+F8*0.8667*1000+F9*1+F10*0.7372*1000+F11*0.8889+F12*1000)/1000</f>
        <v>0</v>
      </c>
      <c r="F2" s="15" t="s">
        <v>0</v>
      </c>
      <c r="G2" s="107"/>
      <c r="H2" s="107"/>
      <c r="I2" s="108"/>
      <c r="J2" s="109"/>
      <c r="K2" s="43"/>
      <c r="L2" s="43"/>
      <c r="M2" s="43"/>
      <c r="N2" s="15" t="s">
        <v>235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186</v>
      </c>
      <c r="D3" s="204" t="s">
        <v>179</v>
      </c>
      <c r="E3" s="198"/>
      <c r="F3" s="184" t="s">
        <v>180</v>
      </c>
      <c r="G3" s="198"/>
      <c r="H3" s="75" t="s">
        <v>25</v>
      </c>
      <c r="I3" s="76" t="s">
        <v>238</v>
      </c>
      <c r="J3" s="77" t="s">
        <v>187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5">
      <c r="A4" s="45"/>
      <c r="B4" s="45"/>
      <c r="C4" s="47" t="s">
        <v>193</v>
      </c>
      <c r="D4" s="48"/>
      <c r="E4" s="49" t="s">
        <v>2</v>
      </c>
      <c r="F4" s="133"/>
      <c r="G4" s="49" t="s">
        <v>65</v>
      </c>
      <c r="H4" s="135">
        <f>D4*F4</f>
        <v>0</v>
      </c>
      <c r="I4" s="135">
        <f>W18</f>
        <v>0</v>
      </c>
      <c r="J4" s="138">
        <f>D4*W$18</f>
        <v>0</v>
      </c>
      <c r="M4" s="110"/>
      <c r="N4" s="191" t="s">
        <v>40</v>
      </c>
      <c r="O4" s="223"/>
      <c r="P4" s="32">
        <f>AH18</f>
        <v>0</v>
      </c>
      <c r="Q4" s="173" t="s">
        <v>247</v>
      </c>
      <c r="R4" s="219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230</v>
      </c>
      <c r="D5" s="48"/>
      <c r="E5" s="49" t="s">
        <v>239</v>
      </c>
      <c r="F5" s="133"/>
      <c r="G5" s="49" t="s">
        <v>234</v>
      </c>
      <c r="H5" s="135">
        <f>D5*F5/1000</f>
        <v>0</v>
      </c>
      <c r="I5" s="135">
        <f>X18</f>
        <v>0</v>
      </c>
      <c r="J5" s="138">
        <f>D5*X$18/1000</f>
        <v>0</v>
      </c>
      <c r="M5" s="110"/>
      <c r="N5" s="193" t="s">
        <v>188</v>
      </c>
      <c r="O5" s="220"/>
      <c r="P5" s="32">
        <f>AJ18</f>
        <v>0</v>
      </c>
      <c r="Q5" s="173" t="s">
        <v>248</v>
      </c>
      <c r="R5" s="219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182</v>
      </c>
      <c r="D6" s="48"/>
      <c r="E6" s="49" t="s">
        <v>240</v>
      </c>
      <c r="F6" s="133"/>
      <c r="G6" s="49" t="s">
        <v>185</v>
      </c>
      <c r="H6" s="135">
        <f>D6*F6/1000</f>
        <v>0</v>
      </c>
      <c r="I6" s="135">
        <f>Y18</f>
        <v>0</v>
      </c>
      <c r="J6" s="138">
        <f>D6*Y$18/1000</f>
        <v>0</v>
      </c>
      <c r="M6" s="110"/>
      <c r="N6" s="193" t="s">
        <v>246</v>
      </c>
      <c r="O6" s="220"/>
      <c r="P6" s="32">
        <f>AI18</f>
        <v>0</v>
      </c>
      <c r="Q6" s="173" t="s">
        <v>69</v>
      </c>
      <c r="R6" s="219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6</v>
      </c>
      <c r="D7" s="48"/>
      <c r="E7" s="49" t="s">
        <v>241</v>
      </c>
      <c r="F7" s="133"/>
      <c r="G7" s="49" t="s">
        <v>185</v>
      </c>
      <c r="H7" s="135">
        <f>D7*F7</f>
        <v>0</v>
      </c>
      <c r="I7" s="135">
        <f>Z18</f>
        <v>0</v>
      </c>
      <c r="J7" s="138">
        <f>D7*Z$18</f>
        <v>0</v>
      </c>
      <c r="M7" s="110"/>
      <c r="N7" s="193" t="s">
        <v>42</v>
      </c>
      <c r="O7" s="220"/>
      <c r="P7" s="37" t="e">
        <f>AH18/(AH18+E2)*100</f>
        <v>#DIV/0!</v>
      </c>
      <c r="Q7" s="173" t="s">
        <v>1</v>
      </c>
      <c r="R7" s="219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242</v>
      </c>
      <c r="D8" s="48"/>
      <c r="E8" s="49" t="s">
        <v>7</v>
      </c>
      <c r="F8" s="133"/>
      <c r="G8" s="49" t="s">
        <v>5</v>
      </c>
      <c r="H8" s="135">
        <f>D8*F8</f>
        <v>0</v>
      </c>
      <c r="I8" s="135">
        <f>AA18</f>
        <v>0</v>
      </c>
      <c r="J8" s="138">
        <f>D8*AA$18</f>
        <v>0</v>
      </c>
      <c r="M8" s="110"/>
      <c r="N8" s="193" t="s">
        <v>249</v>
      </c>
      <c r="O8" s="220"/>
      <c r="P8" s="32">
        <f>W18</f>
        <v>0</v>
      </c>
      <c r="Q8" s="173" t="s">
        <v>67</v>
      </c>
      <c r="R8" s="219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70</v>
      </c>
      <c r="D9" s="48"/>
      <c r="E9" s="49" t="s">
        <v>8</v>
      </c>
      <c r="F9" s="133"/>
      <c r="G9" s="49" t="s">
        <v>43</v>
      </c>
      <c r="H9" s="135">
        <f>D9*F9/1000</f>
        <v>0</v>
      </c>
      <c r="I9" s="135">
        <f>AB18</f>
        <v>0</v>
      </c>
      <c r="J9" s="138">
        <f>D9*AB$18/1000</f>
        <v>0</v>
      </c>
      <c r="M9" s="110"/>
      <c r="N9" s="193" t="s">
        <v>250</v>
      </c>
      <c r="O9" s="220"/>
      <c r="P9" s="37" t="e">
        <f>P8/(F4+P8)*100</f>
        <v>#DIV/0!</v>
      </c>
      <c r="Q9" s="173" t="s">
        <v>1</v>
      </c>
      <c r="R9" s="219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44</v>
      </c>
      <c r="D10" s="48"/>
      <c r="E10" s="49" t="s">
        <v>190</v>
      </c>
      <c r="F10" s="133"/>
      <c r="G10" s="49" t="s">
        <v>185</v>
      </c>
      <c r="H10" s="135">
        <f>D10*F10</f>
        <v>0</v>
      </c>
      <c r="I10" s="135">
        <f>AC18</f>
        <v>0</v>
      </c>
      <c r="J10" s="138">
        <f>D10*AC$18</f>
        <v>0</v>
      </c>
      <c r="M10" s="110"/>
      <c r="N10" s="195"/>
      <c r="O10" s="221"/>
      <c r="P10" s="105"/>
      <c r="Q10" s="104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46</v>
      </c>
      <c r="D11" s="48"/>
      <c r="E11" s="49" t="s">
        <v>237</v>
      </c>
      <c r="F11" s="133"/>
      <c r="G11" s="49" t="s">
        <v>43</v>
      </c>
      <c r="H11" s="135">
        <f>D11*F11/1000</f>
        <v>0</v>
      </c>
      <c r="I11" s="135">
        <f>AD18</f>
        <v>0</v>
      </c>
      <c r="J11" s="138">
        <f>D11*AD$18/1000</f>
        <v>0</v>
      </c>
      <c r="M11" s="110"/>
      <c r="N11" s="193" t="s">
        <v>251</v>
      </c>
      <c r="O11" s="220"/>
      <c r="P11" s="33" t="e">
        <f>SUM(H4:H12)*1000/(D13*10000)*100</f>
        <v>#DIV/0!</v>
      </c>
      <c r="Q11" s="173" t="s">
        <v>1</v>
      </c>
      <c r="R11" s="219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231</v>
      </c>
      <c r="D12" s="56"/>
      <c r="E12" s="57" t="s">
        <v>243</v>
      </c>
      <c r="F12" s="134"/>
      <c r="G12" s="57" t="s">
        <v>244</v>
      </c>
      <c r="H12" s="136">
        <f>D12*F12/1000</f>
        <v>0</v>
      </c>
      <c r="I12" s="136">
        <f>AE18</f>
        <v>0</v>
      </c>
      <c r="J12" s="139">
        <f>D12*AE$18/1000</f>
        <v>0</v>
      </c>
      <c r="M12" s="110"/>
      <c r="N12" s="62"/>
      <c r="O12" s="69"/>
      <c r="P12" s="62"/>
      <c r="Q12" s="62"/>
      <c r="R12" s="69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12</v>
      </c>
      <c r="D13" s="64"/>
      <c r="E13" s="65" t="s">
        <v>13</v>
      </c>
      <c r="F13" s="66"/>
      <c r="G13" s="67" t="s">
        <v>245</v>
      </c>
      <c r="H13" s="137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81" t="s">
        <v>14</v>
      </c>
      <c r="D14" s="189"/>
      <c r="E14" s="189"/>
      <c r="F14" s="189"/>
      <c r="G14" s="189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72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60"/>
      <c r="B16" s="199"/>
      <c r="C16" s="208" t="s">
        <v>89</v>
      </c>
      <c r="D16" s="154" t="s">
        <v>252</v>
      </c>
      <c r="E16" s="201"/>
      <c r="F16" s="201"/>
      <c r="G16" s="201"/>
      <c r="H16" s="201"/>
      <c r="I16" s="201"/>
      <c r="J16" s="201"/>
      <c r="K16" s="202"/>
      <c r="L16" s="203" t="s">
        <v>15</v>
      </c>
      <c r="M16" s="203"/>
      <c r="N16" s="203"/>
      <c r="O16" s="175" t="s">
        <v>77</v>
      </c>
      <c r="P16" s="206"/>
      <c r="Q16" s="207"/>
      <c r="R16" s="205" t="s">
        <v>257</v>
      </c>
      <c r="S16" s="188" t="s">
        <v>258</v>
      </c>
      <c r="T16" s="22"/>
      <c r="U16" s="213" t="s">
        <v>73</v>
      </c>
      <c r="V16" s="214" t="s">
        <v>74</v>
      </c>
      <c r="W16" s="215" t="s">
        <v>92</v>
      </c>
      <c r="X16" s="216"/>
      <c r="Y16" s="216"/>
      <c r="Z16" s="216"/>
      <c r="AA16" s="216"/>
      <c r="AB16" s="216"/>
      <c r="AC16" s="216"/>
      <c r="AD16" s="217"/>
      <c r="AE16" s="218" t="s">
        <v>93</v>
      </c>
      <c r="AF16" s="218"/>
      <c r="AG16" s="218"/>
      <c r="AH16" s="210" t="s">
        <v>75</v>
      </c>
      <c r="AI16" s="211"/>
      <c r="AJ16" s="212"/>
    </row>
    <row r="17" spans="1:36" ht="98.25" customHeight="1" thickBot="1" x14ac:dyDescent="0.3">
      <c r="A17" s="162"/>
      <c r="B17" s="200"/>
      <c r="C17" s="208"/>
      <c r="D17" s="103" t="s">
        <v>59</v>
      </c>
      <c r="E17" s="74" t="s">
        <v>259</v>
      </c>
      <c r="F17" s="74" t="s">
        <v>260</v>
      </c>
      <c r="G17" s="74" t="s">
        <v>137</v>
      </c>
      <c r="H17" s="74" t="s">
        <v>256</v>
      </c>
      <c r="I17" s="74" t="s">
        <v>81</v>
      </c>
      <c r="J17" s="74" t="s">
        <v>261</v>
      </c>
      <c r="K17" s="74" t="s">
        <v>262</v>
      </c>
      <c r="L17" s="26" t="s">
        <v>253</v>
      </c>
      <c r="M17" s="103" t="s">
        <v>254</v>
      </c>
      <c r="N17" s="103" t="s">
        <v>255</v>
      </c>
      <c r="O17" s="71" t="s">
        <v>129</v>
      </c>
      <c r="P17" s="71" t="s">
        <v>263</v>
      </c>
      <c r="Q17" s="71" t="s">
        <v>264</v>
      </c>
      <c r="R17" s="205"/>
      <c r="S17" s="188"/>
      <c r="T17" s="22"/>
      <c r="U17" s="213"/>
      <c r="V17" s="214"/>
      <c r="W17" s="87" t="s">
        <v>58</v>
      </c>
      <c r="X17" s="88" t="s">
        <v>94</v>
      </c>
      <c r="Y17" s="88" t="s">
        <v>95</v>
      </c>
      <c r="Z17" s="88" t="s">
        <v>105</v>
      </c>
      <c r="AA17" s="88" t="s">
        <v>106</v>
      </c>
      <c r="AB17" s="88" t="s">
        <v>96</v>
      </c>
      <c r="AC17" s="88" t="s">
        <v>97</v>
      </c>
      <c r="AD17" s="88" t="s">
        <v>98</v>
      </c>
      <c r="AE17" s="87" t="s">
        <v>99</v>
      </c>
      <c r="AF17" s="87" t="s">
        <v>100</v>
      </c>
      <c r="AG17" s="87" t="s">
        <v>101</v>
      </c>
      <c r="AH17" s="89" t="s">
        <v>102</v>
      </c>
      <c r="AI17" s="89" t="s">
        <v>104</v>
      </c>
      <c r="AJ17" s="89" t="s">
        <v>103</v>
      </c>
    </row>
    <row r="18" spans="1:36" ht="36" customHeight="1" thickBot="1" x14ac:dyDescent="0.35">
      <c r="A18" s="25"/>
      <c r="B18" s="73" t="s">
        <v>265</v>
      </c>
      <c r="C18" s="24" t="s">
        <v>76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90"/>
      <c r="V18" s="91"/>
      <c r="W18" s="92">
        <f t="shared" ref="W18:AJ18" si="1">SUM(W19:W50)</f>
        <v>0</v>
      </c>
      <c r="X18" s="92">
        <f t="shared" si="1"/>
        <v>0</v>
      </c>
      <c r="Y18" s="92">
        <f t="shared" si="1"/>
        <v>0</v>
      </c>
      <c r="Z18" s="92">
        <f t="shared" si="1"/>
        <v>0</v>
      </c>
      <c r="AA18" s="92">
        <f t="shared" si="1"/>
        <v>0</v>
      </c>
      <c r="AB18" s="92">
        <f t="shared" si="1"/>
        <v>0</v>
      </c>
      <c r="AC18" s="92">
        <f t="shared" si="1"/>
        <v>0</v>
      </c>
      <c r="AD18" s="92">
        <f t="shared" si="1"/>
        <v>0</v>
      </c>
      <c r="AE18" s="92">
        <f t="shared" si="1"/>
        <v>0</v>
      </c>
      <c r="AF18" s="92">
        <f t="shared" si="1"/>
        <v>0</v>
      </c>
      <c r="AG18" s="92">
        <f t="shared" si="1"/>
        <v>0</v>
      </c>
      <c r="AH18" s="92">
        <f t="shared" si="1"/>
        <v>0</v>
      </c>
      <c r="AI18" s="92">
        <f t="shared" si="1"/>
        <v>0</v>
      </c>
      <c r="AJ18" s="92">
        <f t="shared" si="1"/>
        <v>0</v>
      </c>
    </row>
    <row r="19" spans="1:36" s="43" customFormat="1" ht="48" customHeight="1" thickBot="1" x14ac:dyDescent="0.35">
      <c r="A19" s="34">
        <v>1</v>
      </c>
      <c r="B19" s="14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93"/>
      <c r="V19" s="94"/>
      <c r="W19" s="95">
        <f>D19*$V19/12</f>
        <v>0</v>
      </c>
      <c r="X19" s="95">
        <f t="shared" ref="X19:AG34" si="2">E19*$V19/12</f>
        <v>0</v>
      </c>
      <c r="Y19" s="95">
        <f t="shared" si="2"/>
        <v>0</v>
      </c>
      <c r="Z19" s="95">
        <f t="shared" si="2"/>
        <v>0</v>
      </c>
      <c r="AA19" s="95">
        <f t="shared" si="2"/>
        <v>0</v>
      </c>
      <c r="AB19" s="95">
        <f t="shared" si="2"/>
        <v>0</v>
      </c>
      <c r="AC19" s="95">
        <f t="shared" si="2"/>
        <v>0</v>
      </c>
      <c r="AD19" s="95">
        <f t="shared" si="2"/>
        <v>0</v>
      </c>
      <c r="AE19" s="95">
        <f t="shared" si="2"/>
        <v>0</v>
      </c>
      <c r="AF19" s="95">
        <f t="shared" si="2"/>
        <v>0</v>
      </c>
      <c r="AG19" s="95">
        <f t="shared" si="2"/>
        <v>0</v>
      </c>
      <c r="AH19" s="96">
        <f t="shared" ref="AH19:AH50" si="3">O19*V19/12</f>
        <v>0</v>
      </c>
      <c r="AI19" s="96">
        <f t="shared" ref="AI19:AI50" si="4">P19*V19/12</f>
        <v>0</v>
      </c>
      <c r="AJ19" s="96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4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93"/>
      <c r="V20" s="94"/>
      <c r="W20" s="95">
        <f t="shared" ref="W20:AG50" si="10">D20*$V20/12</f>
        <v>0</v>
      </c>
      <c r="X20" s="95">
        <f>E20*$V20/12</f>
        <v>0</v>
      </c>
      <c r="Y20" s="95">
        <f t="shared" si="2"/>
        <v>0</v>
      </c>
      <c r="Z20" s="95">
        <f t="shared" si="2"/>
        <v>0</v>
      </c>
      <c r="AA20" s="95">
        <f t="shared" si="2"/>
        <v>0</v>
      </c>
      <c r="AB20" s="95">
        <f t="shared" si="2"/>
        <v>0</v>
      </c>
      <c r="AC20" s="95">
        <f t="shared" si="2"/>
        <v>0</v>
      </c>
      <c r="AD20" s="95">
        <f t="shared" si="2"/>
        <v>0</v>
      </c>
      <c r="AE20" s="95">
        <f t="shared" si="2"/>
        <v>0</v>
      </c>
      <c r="AF20" s="95">
        <f t="shared" si="2"/>
        <v>0</v>
      </c>
      <c r="AG20" s="95">
        <f t="shared" si="2"/>
        <v>0</v>
      </c>
      <c r="AH20" s="96">
        <f t="shared" si="3"/>
        <v>0</v>
      </c>
      <c r="AI20" s="96">
        <f t="shared" si="4"/>
        <v>0</v>
      </c>
      <c r="AJ20" s="96">
        <f t="shared" si="5"/>
        <v>0</v>
      </c>
    </row>
    <row r="21" spans="1:36" s="43" customFormat="1" ht="48" customHeight="1" thickBot="1" x14ac:dyDescent="0.35">
      <c r="A21" s="34">
        <v>3</v>
      </c>
      <c r="B21" s="14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93"/>
      <c r="V21" s="94"/>
      <c r="W21" s="95">
        <f t="shared" si="10"/>
        <v>0</v>
      </c>
      <c r="X21" s="95">
        <f>E21*$V21/12</f>
        <v>0</v>
      </c>
      <c r="Y21" s="95">
        <f t="shared" si="2"/>
        <v>0</v>
      </c>
      <c r="Z21" s="95">
        <f t="shared" si="2"/>
        <v>0</v>
      </c>
      <c r="AA21" s="95">
        <f t="shared" si="2"/>
        <v>0</v>
      </c>
      <c r="AB21" s="95">
        <f t="shared" si="2"/>
        <v>0</v>
      </c>
      <c r="AC21" s="95">
        <f t="shared" si="2"/>
        <v>0</v>
      </c>
      <c r="AD21" s="95">
        <f t="shared" si="2"/>
        <v>0</v>
      </c>
      <c r="AE21" s="95">
        <f t="shared" si="2"/>
        <v>0</v>
      </c>
      <c r="AF21" s="95">
        <f t="shared" si="2"/>
        <v>0</v>
      </c>
      <c r="AG21" s="95">
        <f t="shared" si="2"/>
        <v>0</v>
      </c>
      <c r="AH21" s="96">
        <f t="shared" si="3"/>
        <v>0</v>
      </c>
      <c r="AI21" s="96">
        <f t="shared" si="4"/>
        <v>0</v>
      </c>
      <c r="AJ21" s="96">
        <f t="shared" si="5"/>
        <v>0</v>
      </c>
    </row>
    <row r="22" spans="1:36" s="43" customFormat="1" ht="48" customHeight="1" thickBot="1" x14ac:dyDescent="0.35">
      <c r="A22" s="34">
        <v>4</v>
      </c>
      <c r="B22" s="14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93"/>
      <c r="V22" s="94"/>
      <c r="W22" s="95">
        <f t="shared" si="10"/>
        <v>0</v>
      </c>
      <c r="X22" s="95">
        <f>E22*$V22/12</f>
        <v>0</v>
      </c>
      <c r="Y22" s="95">
        <f t="shared" si="2"/>
        <v>0</v>
      </c>
      <c r="Z22" s="95">
        <f t="shared" si="2"/>
        <v>0</v>
      </c>
      <c r="AA22" s="95">
        <f t="shared" si="2"/>
        <v>0</v>
      </c>
      <c r="AB22" s="95">
        <f t="shared" si="2"/>
        <v>0</v>
      </c>
      <c r="AC22" s="95">
        <f t="shared" si="2"/>
        <v>0</v>
      </c>
      <c r="AD22" s="95">
        <f t="shared" si="2"/>
        <v>0</v>
      </c>
      <c r="AE22" s="95">
        <f t="shared" si="2"/>
        <v>0</v>
      </c>
      <c r="AF22" s="95">
        <f t="shared" si="2"/>
        <v>0</v>
      </c>
      <c r="AG22" s="95">
        <f t="shared" si="2"/>
        <v>0</v>
      </c>
      <c r="AH22" s="96">
        <f t="shared" si="3"/>
        <v>0</v>
      </c>
      <c r="AI22" s="96">
        <f t="shared" si="4"/>
        <v>0</v>
      </c>
      <c r="AJ22" s="96">
        <f t="shared" si="5"/>
        <v>0</v>
      </c>
    </row>
    <row r="23" spans="1:36" s="43" customFormat="1" ht="48" customHeight="1" thickBot="1" x14ac:dyDescent="0.35">
      <c r="A23" s="34">
        <v>5</v>
      </c>
      <c r="B23" s="14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93"/>
      <c r="V23" s="94"/>
      <c r="W23" s="95">
        <f t="shared" si="10"/>
        <v>0</v>
      </c>
      <c r="X23" s="95">
        <f t="shared" si="2"/>
        <v>0</v>
      </c>
      <c r="Y23" s="95">
        <f t="shared" si="2"/>
        <v>0</v>
      </c>
      <c r="Z23" s="95">
        <f t="shared" si="2"/>
        <v>0</v>
      </c>
      <c r="AA23" s="95">
        <f t="shared" si="2"/>
        <v>0</v>
      </c>
      <c r="AB23" s="95">
        <f t="shared" si="2"/>
        <v>0</v>
      </c>
      <c r="AC23" s="95">
        <f t="shared" si="2"/>
        <v>0</v>
      </c>
      <c r="AD23" s="95">
        <f t="shared" si="2"/>
        <v>0</v>
      </c>
      <c r="AE23" s="95">
        <f t="shared" si="2"/>
        <v>0</v>
      </c>
      <c r="AF23" s="95">
        <f t="shared" si="2"/>
        <v>0</v>
      </c>
      <c r="AG23" s="95">
        <f t="shared" si="2"/>
        <v>0</v>
      </c>
      <c r="AH23" s="96">
        <f t="shared" si="3"/>
        <v>0</v>
      </c>
      <c r="AI23" s="96">
        <f t="shared" si="4"/>
        <v>0</v>
      </c>
      <c r="AJ23" s="96">
        <f t="shared" si="5"/>
        <v>0</v>
      </c>
    </row>
    <row r="24" spans="1:36" s="43" customFormat="1" ht="48" customHeight="1" thickBot="1" x14ac:dyDescent="0.35">
      <c r="A24" s="34">
        <v>6</v>
      </c>
      <c r="B24" s="14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93"/>
      <c r="V24" s="94"/>
      <c r="W24" s="95">
        <f t="shared" si="10"/>
        <v>0</v>
      </c>
      <c r="X24" s="95">
        <f t="shared" si="2"/>
        <v>0</v>
      </c>
      <c r="Y24" s="95">
        <f t="shared" si="2"/>
        <v>0</v>
      </c>
      <c r="Z24" s="95">
        <f t="shared" si="2"/>
        <v>0</v>
      </c>
      <c r="AA24" s="95">
        <f t="shared" si="2"/>
        <v>0</v>
      </c>
      <c r="AB24" s="95">
        <f t="shared" si="2"/>
        <v>0</v>
      </c>
      <c r="AC24" s="95">
        <f t="shared" si="2"/>
        <v>0</v>
      </c>
      <c r="AD24" s="95">
        <f t="shared" si="2"/>
        <v>0</v>
      </c>
      <c r="AE24" s="95">
        <f t="shared" si="2"/>
        <v>0</v>
      </c>
      <c r="AF24" s="95">
        <f t="shared" si="2"/>
        <v>0</v>
      </c>
      <c r="AG24" s="95">
        <f t="shared" si="2"/>
        <v>0</v>
      </c>
      <c r="AH24" s="96">
        <f t="shared" si="3"/>
        <v>0</v>
      </c>
      <c r="AI24" s="96">
        <f t="shared" si="4"/>
        <v>0</v>
      </c>
      <c r="AJ24" s="96">
        <f t="shared" si="5"/>
        <v>0</v>
      </c>
    </row>
    <row r="25" spans="1:36" s="43" customFormat="1" ht="48" customHeight="1" thickBot="1" x14ac:dyDescent="0.35">
      <c r="A25" s="34">
        <v>7</v>
      </c>
      <c r="B25" s="140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93"/>
      <c r="V25" s="94"/>
      <c r="W25" s="95">
        <f t="shared" si="10"/>
        <v>0</v>
      </c>
      <c r="X25" s="95">
        <f t="shared" si="2"/>
        <v>0</v>
      </c>
      <c r="Y25" s="95">
        <f t="shared" si="2"/>
        <v>0</v>
      </c>
      <c r="Z25" s="95">
        <f t="shared" si="2"/>
        <v>0</v>
      </c>
      <c r="AA25" s="95">
        <f t="shared" si="2"/>
        <v>0</v>
      </c>
      <c r="AB25" s="95">
        <f t="shared" si="2"/>
        <v>0</v>
      </c>
      <c r="AC25" s="95">
        <f t="shared" si="2"/>
        <v>0</v>
      </c>
      <c r="AD25" s="95">
        <f t="shared" si="2"/>
        <v>0</v>
      </c>
      <c r="AE25" s="95">
        <f t="shared" si="2"/>
        <v>0</v>
      </c>
      <c r="AF25" s="95">
        <f t="shared" si="2"/>
        <v>0</v>
      </c>
      <c r="AG25" s="95">
        <f t="shared" si="2"/>
        <v>0</v>
      </c>
      <c r="AH25" s="96">
        <f t="shared" si="3"/>
        <v>0</v>
      </c>
      <c r="AI25" s="96">
        <f t="shared" si="4"/>
        <v>0</v>
      </c>
      <c r="AJ25" s="96">
        <f t="shared" si="5"/>
        <v>0</v>
      </c>
    </row>
    <row r="26" spans="1:36" s="43" customFormat="1" ht="48" customHeight="1" thickBot="1" x14ac:dyDescent="0.35">
      <c r="A26" s="34">
        <v>8</v>
      </c>
      <c r="B26" s="14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93"/>
      <c r="V26" s="94"/>
      <c r="W26" s="95">
        <f t="shared" si="10"/>
        <v>0</v>
      </c>
      <c r="X26" s="95">
        <f t="shared" si="2"/>
        <v>0</v>
      </c>
      <c r="Y26" s="95">
        <f t="shared" si="2"/>
        <v>0</v>
      </c>
      <c r="Z26" s="95">
        <f t="shared" si="2"/>
        <v>0</v>
      </c>
      <c r="AA26" s="95">
        <f t="shared" si="2"/>
        <v>0</v>
      </c>
      <c r="AB26" s="95">
        <f t="shared" si="2"/>
        <v>0</v>
      </c>
      <c r="AC26" s="95">
        <f t="shared" si="2"/>
        <v>0</v>
      </c>
      <c r="AD26" s="95">
        <f t="shared" si="2"/>
        <v>0</v>
      </c>
      <c r="AE26" s="95">
        <f t="shared" si="2"/>
        <v>0</v>
      </c>
      <c r="AF26" s="95">
        <f t="shared" si="2"/>
        <v>0</v>
      </c>
      <c r="AG26" s="95">
        <f t="shared" si="2"/>
        <v>0</v>
      </c>
      <c r="AH26" s="96">
        <f t="shared" si="3"/>
        <v>0</v>
      </c>
      <c r="AI26" s="96">
        <f t="shared" si="4"/>
        <v>0</v>
      </c>
      <c r="AJ26" s="96">
        <f t="shared" si="5"/>
        <v>0</v>
      </c>
    </row>
    <row r="27" spans="1:36" s="43" customFormat="1" ht="48" customHeight="1" thickBot="1" x14ac:dyDescent="0.35">
      <c r="A27" s="34">
        <v>9</v>
      </c>
      <c r="B27" s="140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93"/>
      <c r="V27" s="94"/>
      <c r="W27" s="95">
        <f t="shared" si="10"/>
        <v>0</v>
      </c>
      <c r="X27" s="95">
        <f t="shared" si="2"/>
        <v>0</v>
      </c>
      <c r="Y27" s="95">
        <f t="shared" si="2"/>
        <v>0</v>
      </c>
      <c r="Z27" s="95">
        <f>G27*$V27/12</f>
        <v>0</v>
      </c>
      <c r="AA27" s="95">
        <f t="shared" si="2"/>
        <v>0</v>
      </c>
      <c r="AB27" s="95">
        <f t="shared" si="2"/>
        <v>0</v>
      </c>
      <c r="AC27" s="95">
        <f t="shared" si="2"/>
        <v>0</v>
      </c>
      <c r="AD27" s="95">
        <f t="shared" si="2"/>
        <v>0</v>
      </c>
      <c r="AE27" s="95">
        <f t="shared" si="2"/>
        <v>0</v>
      </c>
      <c r="AF27" s="95">
        <f t="shared" si="2"/>
        <v>0</v>
      </c>
      <c r="AG27" s="95">
        <f t="shared" si="2"/>
        <v>0</v>
      </c>
      <c r="AH27" s="96">
        <f t="shared" si="3"/>
        <v>0</v>
      </c>
      <c r="AI27" s="96">
        <f t="shared" si="4"/>
        <v>0</v>
      </c>
      <c r="AJ27" s="96">
        <f t="shared" si="5"/>
        <v>0</v>
      </c>
    </row>
    <row r="28" spans="1:36" s="43" customFormat="1" ht="48" customHeight="1" thickBot="1" x14ac:dyDescent="0.35">
      <c r="A28" s="34">
        <v>10</v>
      </c>
      <c r="B28" s="140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93"/>
      <c r="V28" s="94"/>
      <c r="W28" s="95">
        <f t="shared" si="10"/>
        <v>0</v>
      </c>
      <c r="X28" s="95">
        <f t="shared" si="2"/>
        <v>0</v>
      </c>
      <c r="Y28" s="95">
        <f t="shared" si="2"/>
        <v>0</v>
      </c>
      <c r="Z28" s="95">
        <f t="shared" si="2"/>
        <v>0</v>
      </c>
      <c r="AA28" s="95">
        <f t="shared" si="2"/>
        <v>0</v>
      </c>
      <c r="AB28" s="95">
        <f t="shared" si="2"/>
        <v>0</v>
      </c>
      <c r="AC28" s="95">
        <f t="shared" si="2"/>
        <v>0</v>
      </c>
      <c r="AD28" s="95">
        <f t="shared" si="2"/>
        <v>0</v>
      </c>
      <c r="AE28" s="95">
        <f t="shared" si="2"/>
        <v>0</v>
      </c>
      <c r="AF28" s="95">
        <f t="shared" si="2"/>
        <v>0</v>
      </c>
      <c r="AG28" s="95">
        <f t="shared" si="2"/>
        <v>0</v>
      </c>
      <c r="AH28" s="96">
        <f t="shared" si="3"/>
        <v>0</v>
      </c>
      <c r="AI28" s="96">
        <f t="shared" si="4"/>
        <v>0</v>
      </c>
      <c r="AJ28" s="96">
        <f t="shared" si="5"/>
        <v>0</v>
      </c>
    </row>
    <row r="29" spans="1:36" ht="48" customHeight="1" thickBot="1" x14ac:dyDescent="0.35">
      <c r="A29" s="35">
        <v>11</v>
      </c>
      <c r="B29" s="140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93"/>
      <c r="V29" s="94"/>
      <c r="W29" s="95">
        <f t="shared" si="10"/>
        <v>0</v>
      </c>
      <c r="X29" s="95">
        <f t="shared" si="2"/>
        <v>0</v>
      </c>
      <c r="Y29" s="95">
        <f t="shared" si="2"/>
        <v>0</v>
      </c>
      <c r="Z29" s="95">
        <f t="shared" si="2"/>
        <v>0</v>
      </c>
      <c r="AA29" s="95">
        <f t="shared" si="2"/>
        <v>0</v>
      </c>
      <c r="AB29" s="95">
        <f t="shared" si="2"/>
        <v>0</v>
      </c>
      <c r="AC29" s="95">
        <f t="shared" si="2"/>
        <v>0</v>
      </c>
      <c r="AD29" s="95">
        <f t="shared" si="2"/>
        <v>0</v>
      </c>
      <c r="AE29" s="95">
        <f t="shared" si="2"/>
        <v>0</v>
      </c>
      <c r="AF29" s="95">
        <f t="shared" si="2"/>
        <v>0</v>
      </c>
      <c r="AG29" s="95">
        <f t="shared" si="2"/>
        <v>0</v>
      </c>
      <c r="AH29" s="96">
        <f t="shared" si="3"/>
        <v>0</v>
      </c>
      <c r="AI29" s="96">
        <f t="shared" si="4"/>
        <v>0</v>
      </c>
      <c r="AJ29" s="96">
        <f t="shared" si="5"/>
        <v>0</v>
      </c>
    </row>
    <row r="30" spans="1:36" ht="48" customHeight="1" thickBot="1" x14ac:dyDescent="0.35">
      <c r="A30" s="35">
        <v>12</v>
      </c>
      <c r="B30" s="140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97"/>
      <c r="V30" s="98"/>
      <c r="W30" s="95">
        <f t="shared" si="10"/>
        <v>0</v>
      </c>
      <c r="X30" s="95">
        <f t="shared" si="2"/>
        <v>0</v>
      </c>
      <c r="Y30" s="95">
        <f t="shared" si="2"/>
        <v>0</v>
      </c>
      <c r="Z30" s="95">
        <f t="shared" si="2"/>
        <v>0</v>
      </c>
      <c r="AA30" s="95">
        <f t="shared" si="2"/>
        <v>0</v>
      </c>
      <c r="AB30" s="95">
        <f t="shared" si="2"/>
        <v>0</v>
      </c>
      <c r="AC30" s="95">
        <f t="shared" si="2"/>
        <v>0</v>
      </c>
      <c r="AD30" s="95">
        <f t="shared" si="2"/>
        <v>0</v>
      </c>
      <c r="AE30" s="95">
        <f t="shared" si="2"/>
        <v>0</v>
      </c>
      <c r="AF30" s="95">
        <f t="shared" si="2"/>
        <v>0</v>
      </c>
      <c r="AG30" s="95">
        <f t="shared" si="2"/>
        <v>0</v>
      </c>
      <c r="AH30" s="96">
        <f t="shared" si="3"/>
        <v>0</v>
      </c>
      <c r="AI30" s="96">
        <f t="shared" si="4"/>
        <v>0</v>
      </c>
      <c r="AJ30" s="96">
        <f t="shared" si="5"/>
        <v>0</v>
      </c>
    </row>
    <row r="31" spans="1:36" ht="48" customHeight="1" thickBot="1" x14ac:dyDescent="0.35">
      <c r="A31" s="35">
        <v>13</v>
      </c>
      <c r="B31" s="140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97"/>
      <c r="V31" s="98"/>
      <c r="W31" s="95">
        <f t="shared" si="10"/>
        <v>0</v>
      </c>
      <c r="X31" s="95">
        <f t="shared" si="2"/>
        <v>0</v>
      </c>
      <c r="Y31" s="95">
        <f t="shared" si="2"/>
        <v>0</v>
      </c>
      <c r="Z31" s="95">
        <f t="shared" si="2"/>
        <v>0</v>
      </c>
      <c r="AA31" s="95">
        <f t="shared" si="2"/>
        <v>0</v>
      </c>
      <c r="AB31" s="95">
        <f t="shared" si="2"/>
        <v>0</v>
      </c>
      <c r="AC31" s="95">
        <f t="shared" si="2"/>
        <v>0</v>
      </c>
      <c r="AD31" s="95">
        <f t="shared" si="2"/>
        <v>0</v>
      </c>
      <c r="AE31" s="95">
        <f t="shared" si="2"/>
        <v>0</v>
      </c>
      <c r="AF31" s="95">
        <f t="shared" si="2"/>
        <v>0</v>
      </c>
      <c r="AG31" s="95">
        <f t="shared" si="2"/>
        <v>0</v>
      </c>
      <c r="AH31" s="96">
        <f t="shared" si="3"/>
        <v>0</v>
      </c>
      <c r="AI31" s="96">
        <f t="shared" si="4"/>
        <v>0</v>
      </c>
      <c r="AJ31" s="96">
        <f t="shared" si="5"/>
        <v>0</v>
      </c>
    </row>
    <row r="32" spans="1:36" ht="48" customHeight="1" thickBot="1" x14ac:dyDescent="0.35">
      <c r="A32" s="35">
        <v>14</v>
      </c>
      <c r="B32" s="140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97"/>
      <c r="V32" s="98"/>
      <c r="W32" s="95">
        <f t="shared" si="10"/>
        <v>0</v>
      </c>
      <c r="X32" s="95">
        <f t="shared" si="2"/>
        <v>0</v>
      </c>
      <c r="Y32" s="95">
        <f t="shared" si="2"/>
        <v>0</v>
      </c>
      <c r="Z32" s="95">
        <f t="shared" si="2"/>
        <v>0</v>
      </c>
      <c r="AA32" s="95">
        <f t="shared" si="2"/>
        <v>0</v>
      </c>
      <c r="AB32" s="95">
        <f t="shared" si="2"/>
        <v>0</v>
      </c>
      <c r="AC32" s="95">
        <f t="shared" si="2"/>
        <v>0</v>
      </c>
      <c r="AD32" s="95">
        <f t="shared" si="2"/>
        <v>0</v>
      </c>
      <c r="AE32" s="95">
        <f t="shared" si="2"/>
        <v>0</v>
      </c>
      <c r="AF32" s="95">
        <f t="shared" si="2"/>
        <v>0</v>
      </c>
      <c r="AG32" s="95">
        <f t="shared" si="2"/>
        <v>0</v>
      </c>
      <c r="AH32" s="96">
        <f t="shared" si="3"/>
        <v>0</v>
      </c>
      <c r="AI32" s="96">
        <f t="shared" si="4"/>
        <v>0</v>
      </c>
      <c r="AJ32" s="96">
        <f t="shared" si="5"/>
        <v>0</v>
      </c>
    </row>
    <row r="33" spans="1:36" ht="48" customHeight="1" thickBot="1" x14ac:dyDescent="0.35">
      <c r="A33" s="35">
        <v>15</v>
      </c>
      <c r="B33" s="140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97"/>
      <c r="V33" s="98"/>
      <c r="W33" s="95">
        <f t="shared" si="10"/>
        <v>0</v>
      </c>
      <c r="X33" s="95">
        <f t="shared" si="2"/>
        <v>0</v>
      </c>
      <c r="Y33" s="95">
        <f t="shared" si="2"/>
        <v>0</v>
      </c>
      <c r="Z33" s="95">
        <f t="shared" si="2"/>
        <v>0</v>
      </c>
      <c r="AA33" s="95">
        <f t="shared" si="2"/>
        <v>0</v>
      </c>
      <c r="AB33" s="95">
        <f t="shared" si="2"/>
        <v>0</v>
      </c>
      <c r="AC33" s="95">
        <f t="shared" si="2"/>
        <v>0</v>
      </c>
      <c r="AD33" s="95">
        <f t="shared" si="2"/>
        <v>0</v>
      </c>
      <c r="AE33" s="95">
        <f t="shared" si="2"/>
        <v>0</v>
      </c>
      <c r="AF33" s="95">
        <f t="shared" si="2"/>
        <v>0</v>
      </c>
      <c r="AG33" s="95">
        <f t="shared" si="2"/>
        <v>0</v>
      </c>
      <c r="AH33" s="96">
        <f t="shared" si="3"/>
        <v>0</v>
      </c>
      <c r="AI33" s="96">
        <f t="shared" si="4"/>
        <v>0</v>
      </c>
      <c r="AJ33" s="96">
        <f t="shared" si="5"/>
        <v>0</v>
      </c>
    </row>
    <row r="34" spans="1:36" ht="48" customHeight="1" thickBot="1" x14ac:dyDescent="0.35">
      <c r="A34" s="35">
        <v>16</v>
      </c>
      <c r="B34" s="140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97"/>
      <c r="V34" s="98"/>
      <c r="W34" s="95">
        <f t="shared" si="10"/>
        <v>0</v>
      </c>
      <c r="X34" s="95">
        <f t="shared" si="2"/>
        <v>0</v>
      </c>
      <c r="Y34" s="95">
        <f t="shared" si="2"/>
        <v>0</v>
      </c>
      <c r="Z34" s="95">
        <f t="shared" si="2"/>
        <v>0</v>
      </c>
      <c r="AA34" s="95">
        <f t="shared" si="2"/>
        <v>0</v>
      </c>
      <c r="AB34" s="95">
        <f t="shared" si="2"/>
        <v>0</v>
      </c>
      <c r="AC34" s="95">
        <f t="shared" si="2"/>
        <v>0</v>
      </c>
      <c r="AD34" s="95">
        <f t="shared" si="2"/>
        <v>0</v>
      </c>
      <c r="AE34" s="95">
        <f t="shared" si="2"/>
        <v>0</v>
      </c>
      <c r="AF34" s="95">
        <f t="shared" si="2"/>
        <v>0</v>
      </c>
      <c r="AG34" s="95">
        <f t="shared" si="2"/>
        <v>0</v>
      </c>
      <c r="AH34" s="96">
        <f t="shared" si="3"/>
        <v>0</v>
      </c>
      <c r="AI34" s="96">
        <f t="shared" si="4"/>
        <v>0</v>
      </c>
      <c r="AJ34" s="96">
        <f t="shared" si="5"/>
        <v>0</v>
      </c>
    </row>
    <row r="35" spans="1:36" ht="48" customHeight="1" thickBot="1" x14ac:dyDescent="0.35">
      <c r="A35" s="35">
        <v>17</v>
      </c>
      <c r="B35" s="140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97"/>
      <c r="V35" s="98"/>
      <c r="W35" s="95">
        <f t="shared" si="10"/>
        <v>0</v>
      </c>
      <c r="X35" s="95">
        <f t="shared" si="10"/>
        <v>0</v>
      </c>
      <c r="Y35" s="95">
        <f t="shared" si="10"/>
        <v>0</v>
      </c>
      <c r="Z35" s="95">
        <f t="shared" si="10"/>
        <v>0</v>
      </c>
      <c r="AA35" s="95">
        <f t="shared" si="10"/>
        <v>0</v>
      </c>
      <c r="AB35" s="95">
        <f t="shared" si="10"/>
        <v>0</v>
      </c>
      <c r="AC35" s="95">
        <f t="shared" si="10"/>
        <v>0</v>
      </c>
      <c r="AD35" s="95">
        <f t="shared" si="10"/>
        <v>0</v>
      </c>
      <c r="AE35" s="95">
        <f t="shared" si="10"/>
        <v>0</v>
      </c>
      <c r="AF35" s="95">
        <f t="shared" si="10"/>
        <v>0</v>
      </c>
      <c r="AG35" s="95">
        <f t="shared" si="10"/>
        <v>0</v>
      </c>
      <c r="AH35" s="96">
        <f t="shared" si="3"/>
        <v>0</v>
      </c>
      <c r="AI35" s="96">
        <f t="shared" si="4"/>
        <v>0</v>
      </c>
      <c r="AJ35" s="96">
        <f t="shared" si="5"/>
        <v>0</v>
      </c>
    </row>
    <row r="36" spans="1:36" ht="48" customHeight="1" thickBot="1" x14ac:dyDescent="0.35">
      <c r="A36" s="35">
        <v>18</v>
      </c>
      <c r="B36" s="140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97"/>
      <c r="V36" s="98"/>
      <c r="W36" s="95">
        <f t="shared" si="10"/>
        <v>0</v>
      </c>
      <c r="X36" s="95">
        <f t="shared" si="10"/>
        <v>0</v>
      </c>
      <c r="Y36" s="95">
        <f t="shared" si="10"/>
        <v>0</v>
      </c>
      <c r="Z36" s="95">
        <f t="shared" si="10"/>
        <v>0</v>
      </c>
      <c r="AA36" s="95">
        <f t="shared" si="10"/>
        <v>0</v>
      </c>
      <c r="AB36" s="95">
        <f t="shared" si="10"/>
        <v>0</v>
      </c>
      <c r="AC36" s="95">
        <f t="shared" si="10"/>
        <v>0</v>
      </c>
      <c r="AD36" s="95">
        <f t="shared" si="10"/>
        <v>0</v>
      </c>
      <c r="AE36" s="95">
        <f t="shared" si="10"/>
        <v>0</v>
      </c>
      <c r="AF36" s="95">
        <f t="shared" si="10"/>
        <v>0</v>
      </c>
      <c r="AG36" s="95">
        <f t="shared" si="10"/>
        <v>0</v>
      </c>
      <c r="AH36" s="96">
        <f t="shared" si="3"/>
        <v>0</v>
      </c>
      <c r="AI36" s="96">
        <f t="shared" si="4"/>
        <v>0</v>
      </c>
      <c r="AJ36" s="96">
        <f t="shared" si="5"/>
        <v>0</v>
      </c>
    </row>
    <row r="37" spans="1:36" ht="48" customHeight="1" thickBot="1" x14ac:dyDescent="0.35">
      <c r="A37" s="35">
        <v>19</v>
      </c>
      <c r="B37" s="140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97"/>
      <c r="V37" s="98"/>
      <c r="W37" s="95">
        <f t="shared" si="10"/>
        <v>0</v>
      </c>
      <c r="X37" s="95">
        <f t="shared" si="10"/>
        <v>0</v>
      </c>
      <c r="Y37" s="95">
        <f t="shared" si="10"/>
        <v>0</v>
      </c>
      <c r="Z37" s="95">
        <f t="shared" si="10"/>
        <v>0</v>
      </c>
      <c r="AA37" s="95">
        <f t="shared" si="10"/>
        <v>0</v>
      </c>
      <c r="AB37" s="95">
        <f t="shared" si="10"/>
        <v>0</v>
      </c>
      <c r="AC37" s="95">
        <f t="shared" si="10"/>
        <v>0</v>
      </c>
      <c r="AD37" s="95">
        <f t="shared" si="10"/>
        <v>0</v>
      </c>
      <c r="AE37" s="95">
        <f t="shared" si="10"/>
        <v>0</v>
      </c>
      <c r="AF37" s="95">
        <f t="shared" si="10"/>
        <v>0</v>
      </c>
      <c r="AG37" s="95">
        <f t="shared" si="10"/>
        <v>0</v>
      </c>
      <c r="AH37" s="96">
        <f t="shared" si="3"/>
        <v>0</v>
      </c>
      <c r="AI37" s="96">
        <f t="shared" si="4"/>
        <v>0</v>
      </c>
      <c r="AJ37" s="96">
        <f t="shared" si="5"/>
        <v>0</v>
      </c>
    </row>
    <row r="38" spans="1:36" ht="48" customHeight="1" thickBot="1" x14ac:dyDescent="0.35">
      <c r="A38" s="35">
        <v>20</v>
      </c>
      <c r="B38" s="140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97"/>
      <c r="V38" s="98"/>
      <c r="W38" s="95">
        <f t="shared" si="10"/>
        <v>0</v>
      </c>
      <c r="X38" s="95">
        <f t="shared" si="10"/>
        <v>0</v>
      </c>
      <c r="Y38" s="95">
        <f t="shared" si="10"/>
        <v>0</v>
      </c>
      <c r="Z38" s="95">
        <f t="shared" si="10"/>
        <v>0</v>
      </c>
      <c r="AA38" s="95">
        <f t="shared" si="10"/>
        <v>0</v>
      </c>
      <c r="AB38" s="95">
        <f t="shared" si="10"/>
        <v>0</v>
      </c>
      <c r="AC38" s="95">
        <f t="shared" si="10"/>
        <v>0</v>
      </c>
      <c r="AD38" s="95">
        <f t="shared" si="10"/>
        <v>0</v>
      </c>
      <c r="AE38" s="95">
        <f t="shared" si="10"/>
        <v>0</v>
      </c>
      <c r="AF38" s="95">
        <f t="shared" si="10"/>
        <v>0</v>
      </c>
      <c r="AG38" s="95">
        <f t="shared" si="10"/>
        <v>0</v>
      </c>
      <c r="AH38" s="96">
        <f t="shared" si="3"/>
        <v>0</v>
      </c>
      <c r="AI38" s="96">
        <f t="shared" si="4"/>
        <v>0</v>
      </c>
      <c r="AJ38" s="96">
        <f t="shared" si="5"/>
        <v>0</v>
      </c>
    </row>
    <row r="39" spans="1:36" ht="48" customHeight="1" thickBot="1" x14ac:dyDescent="0.35">
      <c r="A39" s="35">
        <v>21</v>
      </c>
      <c r="B39" s="140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97"/>
      <c r="V39" s="98"/>
      <c r="W39" s="95">
        <f t="shared" si="10"/>
        <v>0</v>
      </c>
      <c r="X39" s="95">
        <f t="shared" si="10"/>
        <v>0</v>
      </c>
      <c r="Y39" s="95">
        <f t="shared" si="10"/>
        <v>0</v>
      </c>
      <c r="Z39" s="95">
        <f t="shared" si="10"/>
        <v>0</v>
      </c>
      <c r="AA39" s="95">
        <f t="shared" si="10"/>
        <v>0</v>
      </c>
      <c r="AB39" s="95">
        <f t="shared" si="10"/>
        <v>0</v>
      </c>
      <c r="AC39" s="95">
        <f t="shared" si="10"/>
        <v>0</v>
      </c>
      <c r="AD39" s="95">
        <f t="shared" si="10"/>
        <v>0</v>
      </c>
      <c r="AE39" s="95">
        <f t="shared" si="10"/>
        <v>0</v>
      </c>
      <c r="AF39" s="95">
        <f t="shared" si="10"/>
        <v>0</v>
      </c>
      <c r="AG39" s="95">
        <f t="shared" si="10"/>
        <v>0</v>
      </c>
      <c r="AH39" s="96">
        <f t="shared" si="3"/>
        <v>0</v>
      </c>
      <c r="AI39" s="96">
        <f t="shared" si="4"/>
        <v>0</v>
      </c>
      <c r="AJ39" s="96">
        <f t="shared" si="5"/>
        <v>0</v>
      </c>
    </row>
    <row r="40" spans="1:36" ht="48" customHeight="1" thickBot="1" x14ac:dyDescent="0.35">
      <c r="A40" s="35">
        <v>22</v>
      </c>
      <c r="B40" s="140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97"/>
      <c r="V40" s="98"/>
      <c r="W40" s="95">
        <f t="shared" si="10"/>
        <v>0</v>
      </c>
      <c r="X40" s="95">
        <f t="shared" si="10"/>
        <v>0</v>
      </c>
      <c r="Y40" s="95">
        <f t="shared" si="10"/>
        <v>0</v>
      </c>
      <c r="Z40" s="95">
        <f t="shared" si="10"/>
        <v>0</v>
      </c>
      <c r="AA40" s="95">
        <f t="shared" si="10"/>
        <v>0</v>
      </c>
      <c r="AB40" s="95">
        <f t="shared" si="10"/>
        <v>0</v>
      </c>
      <c r="AC40" s="95">
        <f t="shared" si="10"/>
        <v>0</v>
      </c>
      <c r="AD40" s="95">
        <f t="shared" si="10"/>
        <v>0</v>
      </c>
      <c r="AE40" s="95">
        <f t="shared" si="10"/>
        <v>0</v>
      </c>
      <c r="AF40" s="95">
        <f t="shared" si="10"/>
        <v>0</v>
      </c>
      <c r="AG40" s="95">
        <f t="shared" si="10"/>
        <v>0</v>
      </c>
      <c r="AH40" s="96">
        <f t="shared" si="3"/>
        <v>0</v>
      </c>
      <c r="AI40" s="96">
        <f t="shared" si="4"/>
        <v>0</v>
      </c>
      <c r="AJ40" s="96">
        <f t="shared" si="5"/>
        <v>0</v>
      </c>
    </row>
    <row r="41" spans="1:36" ht="48" customHeight="1" thickBot="1" x14ac:dyDescent="0.35">
      <c r="A41" s="35">
        <v>23</v>
      </c>
      <c r="B41" s="140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97"/>
      <c r="V41" s="98"/>
      <c r="W41" s="95">
        <f t="shared" si="10"/>
        <v>0</v>
      </c>
      <c r="X41" s="95">
        <f t="shared" si="10"/>
        <v>0</v>
      </c>
      <c r="Y41" s="95">
        <f t="shared" si="10"/>
        <v>0</v>
      </c>
      <c r="Z41" s="95">
        <f t="shared" si="10"/>
        <v>0</v>
      </c>
      <c r="AA41" s="95">
        <f t="shared" si="10"/>
        <v>0</v>
      </c>
      <c r="AB41" s="95">
        <f t="shared" si="10"/>
        <v>0</v>
      </c>
      <c r="AC41" s="95">
        <f t="shared" si="10"/>
        <v>0</v>
      </c>
      <c r="AD41" s="95">
        <f t="shared" si="10"/>
        <v>0</v>
      </c>
      <c r="AE41" s="95">
        <f t="shared" si="10"/>
        <v>0</v>
      </c>
      <c r="AF41" s="95">
        <f t="shared" si="10"/>
        <v>0</v>
      </c>
      <c r="AG41" s="95">
        <f t="shared" si="10"/>
        <v>0</v>
      </c>
      <c r="AH41" s="96">
        <f t="shared" si="3"/>
        <v>0</v>
      </c>
      <c r="AI41" s="96">
        <f t="shared" si="4"/>
        <v>0</v>
      </c>
      <c r="AJ41" s="96">
        <f t="shared" si="5"/>
        <v>0</v>
      </c>
    </row>
    <row r="42" spans="1:36" ht="48" customHeight="1" thickBot="1" x14ac:dyDescent="0.35">
      <c r="A42" s="35">
        <v>24</v>
      </c>
      <c r="B42" s="140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97"/>
      <c r="V42" s="98"/>
      <c r="W42" s="95">
        <f t="shared" si="10"/>
        <v>0</v>
      </c>
      <c r="X42" s="95">
        <f t="shared" si="10"/>
        <v>0</v>
      </c>
      <c r="Y42" s="95">
        <f t="shared" si="10"/>
        <v>0</v>
      </c>
      <c r="Z42" s="95">
        <f t="shared" si="10"/>
        <v>0</v>
      </c>
      <c r="AA42" s="95">
        <f t="shared" si="10"/>
        <v>0</v>
      </c>
      <c r="AB42" s="95">
        <f t="shared" si="10"/>
        <v>0</v>
      </c>
      <c r="AC42" s="95">
        <f t="shared" si="10"/>
        <v>0</v>
      </c>
      <c r="AD42" s="95">
        <f t="shared" si="10"/>
        <v>0</v>
      </c>
      <c r="AE42" s="95">
        <f t="shared" si="10"/>
        <v>0</v>
      </c>
      <c r="AF42" s="95">
        <f t="shared" si="10"/>
        <v>0</v>
      </c>
      <c r="AG42" s="95">
        <f t="shared" si="10"/>
        <v>0</v>
      </c>
      <c r="AH42" s="96">
        <f t="shared" si="3"/>
        <v>0</v>
      </c>
      <c r="AI42" s="96">
        <f t="shared" si="4"/>
        <v>0</v>
      </c>
      <c r="AJ42" s="96">
        <f t="shared" si="5"/>
        <v>0</v>
      </c>
    </row>
    <row r="43" spans="1:36" ht="48" customHeight="1" thickBot="1" x14ac:dyDescent="0.35">
      <c r="A43" s="35">
        <v>25</v>
      </c>
      <c r="B43" s="140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97"/>
      <c r="V43" s="98"/>
      <c r="W43" s="95">
        <f t="shared" si="10"/>
        <v>0</v>
      </c>
      <c r="X43" s="95">
        <f t="shared" si="10"/>
        <v>0</v>
      </c>
      <c r="Y43" s="95">
        <f t="shared" si="10"/>
        <v>0</v>
      </c>
      <c r="Z43" s="95">
        <f t="shared" si="10"/>
        <v>0</v>
      </c>
      <c r="AA43" s="95">
        <f t="shared" si="10"/>
        <v>0</v>
      </c>
      <c r="AB43" s="95">
        <f t="shared" si="10"/>
        <v>0</v>
      </c>
      <c r="AC43" s="95">
        <f t="shared" si="10"/>
        <v>0</v>
      </c>
      <c r="AD43" s="95">
        <f t="shared" si="10"/>
        <v>0</v>
      </c>
      <c r="AE43" s="95">
        <f t="shared" si="10"/>
        <v>0</v>
      </c>
      <c r="AF43" s="95">
        <f t="shared" si="10"/>
        <v>0</v>
      </c>
      <c r="AG43" s="95">
        <f t="shared" si="10"/>
        <v>0</v>
      </c>
      <c r="AH43" s="96">
        <f t="shared" si="3"/>
        <v>0</v>
      </c>
      <c r="AI43" s="96">
        <f t="shared" si="4"/>
        <v>0</v>
      </c>
      <c r="AJ43" s="96">
        <f t="shared" si="5"/>
        <v>0</v>
      </c>
    </row>
    <row r="44" spans="1:36" ht="48" customHeight="1" thickBot="1" x14ac:dyDescent="0.35">
      <c r="A44" s="35">
        <v>26</v>
      </c>
      <c r="B44" s="140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97"/>
      <c r="V44" s="98"/>
      <c r="W44" s="95">
        <f t="shared" si="10"/>
        <v>0</v>
      </c>
      <c r="X44" s="95">
        <f t="shared" si="10"/>
        <v>0</v>
      </c>
      <c r="Y44" s="95">
        <f t="shared" si="10"/>
        <v>0</v>
      </c>
      <c r="Z44" s="95">
        <f t="shared" si="10"/>
        <v>0</v>
      </c>
      <c r="AA44" s="95">
        <f t="shared" si="10"/>
        <v>0</v>
      </c>
      <c r="AB44" s="95">
        <f t="shared" si="10"/>
        <v>0</v>
      </c>
      <c r="AC44" s="95">
        <f t="shared" si="10"/>
        <v>0</v>
      </c>
      <c r="AD44" s="95">
        <f t="shared" si="10"/>
        <v>0</v>
      </c>
      <c r="AE44" s="95">
        <f t="shared" si="10"/>
        <v>0</v>
      </c>
      <c r="AF44" s="95">
        <f t="shared" si="10"/>
        <v>0</v>
      </c>
      <c r="AG44" s="95">
        <f t="shared" si="10"/>
        <v>0</v>
      </c>
      <c r="AH44" s="96">
        <f t="shared" si="3"/>
        <v>0</v>
      </c>
      <c r="AI44" s="96">
        <f t="shared" si="4"/>
        <v>0</v>
      </c>
      <c r="AJ44" s="96">
        <f t="shared" si="5"/>
        <v>0</v>
      </c>
    </row>
    <row r="45" spans="1:36" ht="48" customHeight="1" thickBot="1" x14ac:dyDescent="0.35">
      <c r="A45" s="35">
        <v>27</v>
      </c>
      <c r="B45" s="140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97"/>
      <c r="V45" s="98"/>
      <c r="W45" s="95">
        <f t="shared" si="10"/>
        <v>0</v>
      </c>
      <c r="X45" s="95">
        <f t="shared" si="10"/>
        <v>0</v>
      </c>
      <c r="Y45" s="95">
        <f t="shared" si="10"/>
        <v>0</v>
      </c>
      <c r="Z45" s="95">
        <f t="shared" si="10"/>
        <v>0</v>
      </c>
      <c r="AA45" s="95">
        <f t="shared" si="10"/>
        <v>0</v>
      </c>
      <c r="AB45" s="95">
        <f t="shared" si="10"/>
        <v>0</v>
      </c>
      <c r="AC45" s="95">
        <f t="shared" si="10"/>
        <v>0</v>
      </c>
      <c r="AD45" s="95">
        <f t="shared" si="10"/>
        <v>0</v>
      </c>
      <c r="AE45" s="95">
        <f t="shared" si="10"/>
        <v>0</v>
      </c>
      <c r="AF45" s="95">
        <f t="shared" si="10"/>
        <v>0</v>
      </c>
      <c r="AG45" s="95">
        <f t="shared" si="10"/>
        <v>0</v>
      </c>
      <c r="AH45" s="96">
        <f t="shared" si="3"/>
        <v>0</v>
      </c>
      <c r="AI45" s="96">
        <f t="shared" si="4"/>
        <v>0</v>
      </c>
      <c r="AJ45" s="96">
        <f t="shared" si="5"/>
        <v>0</v>
      </c>
    </row>
    <row r="46" spans="1:36" ht="48" customHeight="1" thickBot="1" x14ac:dyDescent="0.35">
      <c r="A46" s="35">
        <v>28</v>
      </c>
      <c r="B46" s="140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97"/>
      <c r="V46" s="98"/>
      <c r="W46" s="95">
        <f t="shared" si="10"/>
        <v>0</v>
      </c>
      <c r="X46" s="95">
        <f t="shared" si="10"/>
        <v>0</v>
      </c>
      <c r="Y46" s="95">
        <f t="shared" si="10"/>
        <v>0</v>
      </c>
      <c r="Z46" s="95">
        <f t="shared" si="10"/>
        <v>0</v>
      </c>
      <c r="AA46" s="95">
        <f t="shared" si="10"/>
        <v>0</v>
      </c>
      <c r="AB46" s="95">
        <f t="shared" si="10"/>
        <v>0</v>
      </c>
      <c r="AC46" s="95">
        <f t="shared" si="10"/>
        <v>0</v>
      </c>
      <c r="AD46" s="95">
        <f t="shared" si="10"/>
        <v>0</v>
      </c>
      <c r="AE46" s="95">
        <f t="shared" si="10"/>
        <v>0</v>
      </c>
      <c r="AF46" s="95">
        <f t="shared" si="10"/>
        <v>0</v>
      </c>
      <c r="AG46" s="95">
        <f t="shared" si="10"/>
        <v>0</v>
      </c>
      <c r="AH46" s="96">
        <f t="shared" si="3"/>
        <v>0</v>
      </c>
      <c r="AI46" s="96">
        <f t="shared" si="4"/>
        <v>0</v>
      </c>
      <c r="AJ46" s="96">
        <f t="shared" si="5"/>
        <v>0</v>
      </c>
    </row>
    <row r="47" spans="1:36" ht="48" customHeight="1" thickBot="1" x14ac:dyDescent="0.35">
      <c r="A47" s="35">
        <v>29</v>
      </c>
      <c r="B47" s="140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97"/>
      <c r="V47" s="98"/>
      <c r="W47" s="95">
        <f t="shared" si="10"/>
        <v>0</v>
      </c>
      <c r="X47" s="95">
        <f t="shared" si="10"/>
        <v>0</v>
      </c>
      <c r="Y47" s="95">
        <f t="shared" si="10"/>
        <v>0</v>
      </c>
      <c r="Z47" s="95">
        <f t="shared" si="10"/>
        <v>0</v>
      </c>
      <c r="AA47" s="95">
        <f t="shared" si="10"/>
        <v>0</v>
      </c>
      <c r="AB47" s="95">
        <f t="shared" si="10"/>
        <v>0</v>
      </c>
      <c r="AC47" s="95">
        <f t="shared" si="10"/>
        <v>0</v>
      </c>
      <c r="AD47" s="95">
        <f t="shared" si="10"/>
        <v>0</v>
      </c>
      <c r="AE47" s="95">
        <f t="shared" si="10"/>
        <v>0</v>
      </c>
      <c r="AF47" s="95">
        <f t="shared" si="10"/>
        <v>0</v>
      </c>
      <c r="AG47" s="95">
        <f t="shared" si="10"/>
        <v>0</v>
      </c>
      <c r="AH47" s="96">
        <f t="shared" si="3"/>
        <v>0</v>
      </c>
      <c r="AI47" s="96">
        <f t="shared" si="4"/>
        <v>0</v>
      </c>
      <c r="AJ47" s="96">
        <f t="shared" si="5"/>
        <v>0</v>
      </c>
    </row>
    <row r="48" spans="1:36" ht="48" customHeight="1" thickBot="1" x14ac:dyDescent="0.35">
      <c r="A48" s="36">
        <v>30</v>
      </c>
      <c r="B48" s="140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97"/>
      <c r="V48" s="98"/>
      <c r="W48" s="95">
        <f t="shared" si="10"/>
        <v>0</v>
      </c>
      <c r="X48" s="95">
        <f t="shared" si="10"/>
        <v>0</v>
      </c>
      <c r="Y48" s="95">
        <f t="shared" si="10"/>
        <v>0</v>
      </c>
      <c r="Z48" s="95">
        <f t="shared" si="10"/>
        <v>0</v>
      </c>
      <c r="AA48" s="95">
        <f t="shared" si="10"/>
        <v>0</v>
      </c>
      <c r="AB48" s="95">
        <f t="shared" si="10"/>
        <v>0</v>
      </c>
      <c r="AC48" s="95">
        <f t="shared" si="10"/>
        <v>0</v>
      </c>
      <c r="AD48" s="95">
        <f t="shared" si="10"/>
        <v>0</v>
      </c>
      <c r="AE48" s="95">
        <f t="shared" si="10"/>
        <v>0</v>
      </c>
      <c r="AF48" s="95">
        <f t="shared" si="10"/>
        <v>0</v>
      </c>
      <c r="AG48" s="95">
        <f t="shared" si="10"/>
        <v>0</v>
      </c>
      <c r="AH48" s="96">
        <f t="shared" si="3"/>
        <v>0</v>
      </c>
      <c r="AI48" s="96">
        <f t="shared" si="4"/>
        <v>0</v>
      </c>
      <c r="AJ48" s="96">
        <f t="shared" si="5"/>
        <v>0</v>
      </c>
    </row>
    <row r="49" spans="1:36" ht="48" customHeight="1" thickBot="1" x14ac:dyDescent="0.35">
      <c r="A49" s="36"/>
      <c r="B49" s="140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97"/>
      <c r="V49" s="98"/>
      <c r="W49" s="95">
        <f t="shared" si="10"/>
        <v>0</v>
      </c>
      <c r="X49" s="95">
        <f t="shared" si="10"/>
        <v>0</v>
      </c>
      <c r="Y49" s="95">
        <f t="shared" si="10"/>
        <v>0</v>
      </c>
      <c r="Z49" s="95">
        <f t="shared" si="10"/>
        <v>0</v>
      </c>
      <c r="AA49" s="95">
        <f t="shared" si="10"/>
        <v>0</v>
      </c>
      <c r="AB49" s="95">
        <f t="shared" si="10"/>
        <v>0</v>
      </c>
      <c r="AC49" s="95">
        <f t="shared" si="10"/>
        <v>0</v>
      </c>
      <c r="AD49" s="95">
        <f t="shared" si="10"/>
        <v>0</v>
      </c>
      <c r="AE49" s="95">
        <f t="shared" si="10"/>
        <v>0</v>
      </c>
      <c r="AF49" s="95">
        <f t="shared" si="10"/>
        <v>0</v>
      </c>
      <c r="AG49" s="95">
        <f t="shared" si="10"/>
        <v>0</v>
      </c>
      <c r="AH49" s="96">
        <f t="shared" si="3"/>
        <v>0</v>
      </c>
      <c r="AI49" s="96">
        <f t="shared" si="4"/>
        <v>0</v>
      </c>
      <c r="AJ49" s="96">
        <f t="shared" si="5"/>
        <v>0</v>
      </c>
    </row>
    <row r="50" spans="1:36" ht="48" customHeight="1" thickBot="1" x14ac:dyDescent="0.35">
      <c r="A50" s="36"/>
      <c r="B50" s="140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97"/>
      <c r="V50" s="98"/>
      <c r="W50" s="95">
        <f t="shared" si="10"/>
        <v>0</v>
      </c>
      <c r="X50" s="95">
        <f t="shared" si="10"/>
        <v>0</v>
      </c>
      <c r="Y50" s="95">
        <f t="shared" si="10"/>
        <v>0</v>
      </c>
      <c r="Z50" s="95">
        <f t="shared" si="10"/>
        <v>0</v>
      </c>
      <c r="AA50" s="95">
        <f t="shared" si="10"/>
        <v>0</v>
      </c>
      <c r="AB50" s="95">
        <f t="shared" si="10"/>
        <v>0</v>
      </c>
      <c r="AC50" s="95">
        <f t="shared" si="10"/>
        <v>0</v>
      </c>
      <c r="AD50" s="95">
        <f t="shared" si="10"/>
        <v>0</v>
      </c>
      <c r="AE50" s="95">
        <f t="shared" si="10"/>
        <v>0</v>
      </c>
      <c r="AF50" s="95">
        <f t="shared" si="10"/>
        <v>0</v>
      </c>
      <c r="AG50" s="95">
        <f t="shared" si="10"/>
        <v>0</v>
      </c>
      <c r="AH50" s="96">
        <f t="shared" si="3"/>
        <v>0</v>
      </c>
      <c r="AI50" s="96">
        <f t="shared" si="4"/>
        <v>0</v>
      </c>
      <c r="AJ50" s="96">
        <f t="shared" si="5"/>
        <v>0</v>
      </c>
    </row>
  </sheetData>
  <sheetProtection algorithmName="SHA-512" hashValue="medyCfrTuttE2T2IOPjnvq9UTMe3ZTDFQkD12gjYliOEOH2YtCasAp0etmWTB+YAm7pgXRfxcYpV8SBf5EJ+6g==" saltValue="Zd5gbvrsB1EyYu0PH1Ug2g==" spinCount="100000" sheet="1" objects="1" scenarios="1"/>
  <protectedRanges>
    <protectedRange sqref="D4:D13" name="範圍1"/>
    <protectedRange sqref="C19:N50" name="範圍3"/>
    <protectedRange sqref="R19:R50" name="範圍4"/>
    <protectedRange sqref="U19:V50" name="範圍5"/>
  </protectedRanges>
  <mergeCells count="32">
    <mergeCell ref="N5:O5"/>
    <mergeCell ref="C2:D2"/>
    <mergeCell ref="D3:E3"/>
    <mergeCell ref="N4:O4"/>
    <mergeCell ref="F3:G3"/>
    <mergeCell ref="Q4:R4"/>
    <mergeCell ref="Q5:R5"/>
    <mergeCell ref="A1:S1"/>
    <mergeCell ref="O16:Q16"/>
    <mergeCell ref="N9:O9"/>
    <mergeCell ref="N10:O10"/>
    <mergeCell ref="N11:O11"/>
    <mergeCell ref="N6:O6"/>
    <mergeCell ref="N7:O7"/>
    <mergeCell ref="N8:O8"/>
    <mergeCell ref="Q6:R6"/>
    <mergeCell ref="Q7:R7"/>
    <mergeCell ref="Q8:R8"/>
    <mergeCell ref="Q9:R9"/>
    <mergeCell ref="Q11:R11"/>
    <mergeCell ref="C14:G14"/>
    <mergeCell ref="A16:B17"/>
    <mergeCell ref="C16:C17"/>
    <mergeCell ref="D16:K16"/>
    <mergeCell ref="L16:N16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25" right="0.25" top="0.75" bottom="0.75" header="0.3" footer="0.3"/>
  <pageSetup paperSize="8" scale="73" fitToHeight="0" orientation="landscape" r:id="rId1"/>
  <headerFooter alignWithMargins="0"/>
  <colBreaks count="1" manualBreakCount="1">
    <brk id="19" max="50" man="1"/>
  </colBreaks>
  <ignoredErrors>
    <ignoredError sqref="H9:H10" formula="1"/>
    <ignoredError sqref="P1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showZeros="0" topLeftCell="A22" zoomScale="75" zoomScaleNormal="75" workbookViewId="0">
      <selection activeCell="P33" sqref="P33"/>
    </sheetView>
  </sheetViews>
  <sheetFormatPr defaultColWidth="9" defaultRowHeight="15.75" x14ac:dyDescent="0.25"/>
  <cols>
    <col min="1" max="1" width="5.75" style="72" customWidth="1"/>
    <col min="2" max="2" width="13" style="72" customWidth="1"/>
    <col min="3" max="3" width="24.25" style="2" customWidth="1"/>
    <col min="4" max="4" width="15" style="2" customWidth="1"/>
    <col min="5" max="5" width="16.25" style="2" customWidth="1"/>
    <col min="6" max="6" width="16.125" style="2" customWidth="1"/>
    <col min="7" max="7" width="18.875" style="2" customWidth="1"/>
    <col min="8" max="8" width="16.5" style="2" customWidth="1"/>
    <col min="9" max="9" width="20" style="2" customWidth="1"/>
    <col min="10" max="10" width="19.625" style="2" customWidth="1"/>
    <col min="11" max="11" width="19.875" style="2" customWidth="1"/>
    <col min="12" max="12" width="13.5" style="2" customWidth="1"/>
    <col min="13" max="13" width="15.875" style="2" customWidth="1"/>
    <col min="14" max="14" width="14.75" style="2" customWidth="1"/>
    <col min="15" max="15" width="22.375" style="2" customWidth="1"/>
    <col min="16" max="16" width="18.125" style="39" customWidth="1"/>
    <col min="17" max="17" width="16.5" style="2" customWidth="1"/>
    <col min="18" max="18" width="11.875" style="2" customWidth="1"/>
    <col min="19" max="19" width="12.375" style="2" customWidth="1"/>
    <col min="20" max="20" width="3.875" style="2" customWidth="1"/>
    <col min="21" max="21" width="15.25" style="2" customWidth="1"/>
    <col min="22" max="22" width="13.375" style="2" customWidth="1"/>
    <col min="23" max="23" width="13.625" style="2" customWidth="1"/>
    <col min="24" max="24" width="13.25" style="2" customWidth="1"/>
    <col min="25" max="25" width="12.625" style="2" customWidth="1"/>
    <col min="26" max="26" width="14.5" style="2" customWidth="1"/>
    <col min="27" max="27" width="15.625" style="2" customWidth="1"/>
    <col min="28" max="28" width="17.5" style="2" customWidth="1"/>
    <col min="29" max="29" width="15.75" style="2" customWidth="1"/>
    <col min="30" max="30" width="16.875" style="2" customWidth="1"/>
    <col min="31" max="31" width="11.5" style="2" customWidth="1"/>
    <col min="32" max="32" width="13.5" style="2" customWidth="1"/>
    <col min="33" max="33" width="13.875" style="2" customWidth="1"/>
    <col min="34" max="34" width="18.125" style="2" customWidth="1"/>
    <col min="35" max="35" width="18" style="2" customWidth="1"/>
    <col min="36" max="36" width="18.875" style="2" customWidth="1"/>
    <col min="37" max="16384" width="9" style="2"/>
  </cols>
  <sheetData>
    <row r="1" spans="1:42" ht="52.5" customHeight="1" thickBot="1" x14ac:dyDescent="0.3">
      <c r="A1" s="149" t="str">
        <f>'107年'!A1:S1</f>
        <v>單位名稱：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33.75" customHeight="1" thickBot="1" x14ac:dyDescent="0.3">
      <c r="A2" s="40"/>
      <c r="B2" s="40"/>
      <c r="C2" s="182" t="s">
        <v>268</v>
      </c>
      <c r="D2" s="190"/>
      <c r="E2" s="14">
        <f>(F4*860/9000*1000+F5*0.6544*1000+F6*1.0667*1000+F7*0.9333*1000+F8*0.8667*1000+F9*1+F10*0.7372*1000+F11*0.8889+F12*1000)/1000</f>
        <v>0</v>
      </c>
      <c r="F2" s="15" t="s">
        <v>0</v>
      </c>
      <c r="G2" s="41"/>
      <c r="H2" s="41"/>
      <c r="I2" s="42"/>
      <c r="J2" s="43"/>
      <c r="K2" s="43"/>
      <c r="L2" s="43"/>
      <c r="M2" s="43"/>
      <c r="N2" s="15" t="s">
        <v>269</v>
      </c>
      <c r="O2" s="15"/>
      <c r="P2" s="44"/>
      <c r="Q2" s="43"/>
      <c r="R2" s="43"/>
      <c r="S2" s="43"/>
      <c r="T2" s="43"/>
      <c r="U2" s="43"/>
      <c r="V2" s="43"/>
      <c r="W2" s="43"/>
      <c r="X2" s="43"/>
      <c r="Y2" s="43"/>
    </row>
    <row r="3" spans="1:42" ht="51.75" customHeight="1" thickBot="1" x14ac:dyDescent="0.3">
      <c r="A3" s="45"/>
      <c r="B3" s="45"/>
      <c r="C3" s="46" t="s">
        <v>272</v>
      </c>
      <c r="D3" s="204" t="s">
        <v>88</v>
      </c>
      <c r="E3" s="198"/>
      <c r="F3" s="184" t="s">
        <v>24</v>
      </c>
      <c r="G3" s="198"/>
      <c r="H3" s="75" t="s">
        <v>270</v>
      </c>
      <c r="I3" s="76" t="s">
        <v>266</v>
      </c>
      <c r="J3" s="77" t="s">
        <v>27</v>
      </c>
      <c r="N3" s="43"/>
      <c r="O3" s="43"/>
      <c r="P3" s="43"/>
      <c r="Q3" s="15"/>
      <c r="R3" s="15"/>
      <c r="S3" s="43"/>
      <c r="T3" s="43"/>
      <c r="U3" s="43"/>
      <c r="V3" s="43"/>
      <c r="W3" s="43"/>
      <c r="X3" s="43"/>
      <c r="Y3" s="43"/>
    </row>
    <row r="4" spans="1:42" ht="23.25" customHeight="1" thickBot="1" x14ac:dyDescent="0.35">
      <c r="A4" s="45"/>
      <c r="B4" s="45"/>
      <c r="C4" s="47" t="s">
        <v>197</v>
      </c>
      <c r="D4" s="48"/>
      <c r="E4" s="49" t="s">
        <v>273</v>
      </c>
      <c r="F4" s="50"/>
      <c r="G4" s="49" t="s">
        <v>65</v>
      </c>
      <c r="H4" s="51">
        <f>D4*F4</f>
        <v>0</v>
      </c>
      <c r="I4" s="51">
        <f>W18</f>
        <v>0</v>
      </c>
      <c r="J4" s="52">
        <f>D4*W$18</f>
        <v>0</v>
      </c>
      <c r="M4" s="110"/>
      <c r="N4" s="191" t="s">
        <v>274</v>
      </c>
      <c r="O4" s="223"/>
      <c r="P4" s="32">
        <f>AH18</f>
        <v>0</v>
      </c>
      <c r="Q4" s="173" t="s">
        <v>275</v>
      </c>
      <c r="R4" s="219"/>
      <c r="T4" s="16"/>
      <c r="U4" s="16"/>
      <c r="V4" s="16"/>
      <c r="W4" s="16"/>
      <c r="X4" s="16"/>
      <c r="Y4" s="16"/>
      <c r="Z4" s="17"/>
      <c r="AA4" s="1"/>
      <c r="AC4" s="16"/>
      <c r="AD4" s="18"/>
      <c r="AE4" s="18"/>
      <c r="AF4" s="18"/>
      <c r="AG4" s="18"/>
      <c r="AH4" s="18"/>
      <c r="AI4" s="18"/>
      <c r="AJ4" s="18"/>
      <c r="AK4" s="18"/>
      <c r="AL4" s="18"/>
    </row>
    <row r="5" spans="1:42" ht="24" customHeight="1" thickBot="1" x14ac:dyDescent="0.3">
      <c r="A5" s="45"/>
      <c r="B5" s="45"/>
      <c r="C5" s="47" t="s">
        <v>267</v>
      </c>
      <c r="D5" s="48"/>
      <c r="E5" s="49" t="s">
        <v>199</v>
      </c>
      <c r="F5" s="50"/>
      <c r="G5" s="49" t="s">
        <v>276</v>
      </c>
      <c r="H5" s="51">
        <f>D5*F5/1000</f>
        <v>0</v>
      </c>
      <c r="I5" s="51">
        <f>X18</f>
        <v>0</v>
      </c>
      <c r="J5" s="52">
        <f>D5*X$18/1000</f>
        <v>0</v>
      </c>
      <c r="M5" s="110"/>
      <c r="N5" s="193" t="s">
        <v>277</v>
      </c>
      <c r="O5" s="220"/>
      <c r="P5" s="32">
        <f>AJ18</f>
        <v>0</v>
      </c>
      <c r="Q5" s="173" t="s">
        <v>4</v>
      </c>
      <c r="R5" s="219"/>
      <c r="S5" s="39"/>
      <c r="T5" s="16"/>
      <c r="U5" s="16"/>
      <c r="V5" s="16"/>
      <c r="W5" s="16"/>
      <c r="X5" s="16"/>
      <c r="Y5" s="16"/>
      <c r="Z5" s="16"/>
      <c r="AA5" s="16"/>
      <c r="AB5" s="16"/>
      <c r="AC5" s="16"/>
      <c r="AD5" s="18"/>
      <c r="AE5" s="18"/>
      <c r="AF5" s="18"/>
      <c r="AG5" s="18"/>
      <c r="AH5" s="18"/>
      <c r="AI5" s="18"/>
      <c r="AJ5" s="18"/>
      <c r="AK5" s="18"/>
      <c r="AL5" s="18"/>
    </row>
    <row r="6" spans="1:42" ht="24" customHeight="1" thickBot="1" x14ac:dyDescent="0.3">
      <c r="A6" s="45"/>
      <c r="B6" s="45"/>
      <c r="C6" s="47" t="s">
        <v>278</v>
      </c>
      <c r="D6" s="48"/>
      <c r="E6" s="49" t="s">
        <v>68</v>
      </c>
      <c r="F6" s="50"/>
      <c r="G6" s="49" t="s">
        <v>5</v>
      </c>
      <c r="H6" s="51">
        <f>D6*F6/1000</f>
        <v>0</v>
      </c>
      <c r="I6" s="51">
        <f>Y18</f>
        <v>0</v>
      </c>
      <c r="J6" s="52">
        <f>D6*Y$18/1000</f>
        <v>0</v>
      </c>
      <c r="M6" s="110"/>
      <c r="N6" s="193" t="s">
        <v>41</v>
      </c>
      <c r="O6" s="220"/>
      <c r="P6" s="32">
        <f>AI18</f>
        <v>0</v>
      </c>
      <c r="Q6" s="173" t="s">
        <v>69</v>
      </c>
      <c r="R6" s="219"/>
      <c r="S6" s="16"/>
      <c r="T6" s="16"/>
      <c r="U6" s="16"/>
      <c r="V6" s="16"/>
      <c r="W6" s="16"/>
      <c r="X6" s="16"/>
      <c r="Y6" s="16"/>
      <c r="Z6" s="17"/>
      <c r="AA6" s="19"/>
      <c r="AC6" s="15"/>
      <c r="AD6" s="18"/>
      <c r="AE6" s="18"/>
      <c r="AF6" s="18"/>
      <c r="AG6" s="18"/>
      <c r="AH6" s="18"/>
      <c r="AI6" s="18"/>
      <c r="AJ6" s="18"/>
      <c r="AK6" s="18"/>
      <c r="AL6" s="18"/>
    </row>
    <row r="7" spans="1:42" ht="24" customHeight="1" thickBot="1" x14ac:dyDescent="0.3">
      <c r="A7" s="45"/>
      <c r="B7" s="45"/>
      <c r="C7" s="47" t="s">
        <v>6</v>
      </c>
      <c r="D7" s="48"/>
      <c r="E7" s="49" t="s">
        <v>7</v>
      </c>
      <c r="F7" s="50"/>
      <c r="G7" s="49" t="s">
        <v>5</v>
      </c>
      <c r="H7" s="51">
        <f>D7*F7</f>
        <v>0</v>
      </c>
      <c r="I7" s="51">
        <f>Z18</f>
        <v>0</v>
      </c>
      <c r="J7" s="52">
        <f>D7*Z$18</f>
        <v>0</v>
      </c>
      <c r="M7" s="110"/>
      <c r="N7" s="193" t="s">
        <v>42</v>
      </c>
      <c r="O7" s="220"/>
      <c r="P7" s="37" t="e">
        <f>AH18/(AH18+E2)*100</f>
        <v>#DIV/0!</v>
      </c>
      <c r="Q7" s="173" t="s">
        <v>1</v>
      </c>
      <c r="R7" s="219"/>
      <c r="S7" s="16"/>
      <c r="T7" s="16"/>
      <c r="U7" s="16"/>
      <c r="V7" s="16"/>
      <c r="W7" s="16"/>
      <c r="X7" s="16"/>
      <c r="Y7" s="16"/>
      <c r="Z7" s="17"/>
      <c r="AA7" s="17"/>
      <c r="AB7" s="17"/>
      <c r="AC7" s="16"/>
      <c r="AD7" s="18"/>
      <c r="AE7" s="18"/>
      <c r="AF7" s="18"/>
      <c r="AG7" s="18"/>
      <c r="AH7" s="18"/>
      <c r="AI7" s="18"/>
      <c r="AJ7" s="18"/>
      <c r="AK7" s="18"/>
      <c r="AL7" s="18"/>
    </row>
    <row r="8" spans="1:42" ht="24" customHeight="1" thickBot="1" x14ac:dyDescent="0.3">
      <c r="A8" s="45"/>
      <c r="B8" s="45"/>
      <c r="C8" s="47" t="s">
        <v>279</v>
      </c>
      <c r="D8" s="48"/>
      <c r="E8" s="49" t="s">
        <v>192</v>
      </c>
      <c r="F8" s="50"/>
      <c r="G8" s="49" t="s">
        <v>181</v>
      </c>
      <c r="H8" s="51">
        <f>D8*F8</f>
        <v>0</v>
      </c>
      <c r="I8" s="51">
        <f>AA18</f>
        <v>0</v>
      </c>
      <c r="J8" s="52">
        <f>D8*AA$18</f>
        <v>0</v>
      </c>
      <c r="M8" s="110"/>
      <c r="N8" s="193" t="s">
        <v>203</v>
      </c>
      <c r="O8" s="220"/>
      <c r="P8" s="32">
        <f>W18</f>
        <v>0</v>
      </c>
      <c r="Q8" s="173" t="s">
        <v>67</v>
      </c>
      <c r="R8" s="219"/>
      <c r="S8" s="16"/>
      <c r="T8" s="16"/>
      <c r="U8" s="16"/>
      <c r="V8" s="16"/>
      <c r="W8" s="16"/>
      <c r="X8" s="16"/>
      <c r="Y8" s="16"/>
      <c r="Z8" s="17"/>
      <c r="AA8" s="1"/>
      <c r="AC8" s="16"/>
      <c r="AD8" s="18"/>
      <c r="AE8" s="18"/>
      <c r="AF8" s="18"/>
      <c r="AG8" s="18"/>
      <c r="AH8" s="18"/>
      <c r="AI8" s="18"/>
      <c r="AJ8" s="18"/>
      <c r="AK8" s="18"/>
      <c r="AL8" s="18"/>
    </row>
    <row r="9" spans="1:42" ht="23.25" customHeight="1" thickBot="1" x14ac:dyDescent="0.3">
      <c r="A9" s="45"/>
      <c r="B9" s="45"/>
      <c r="C9" s="47" t="s">
        <v>236</v>
      </c>
      <c r="D9" s="48"/>
      <c r="E9" s="49" t="s">
        <v>280</v>
      </c>
      <c r="F9" s="50"/>
      <c r="G9" s="49" t="s">
        <v>271</v>
      </c>
      <c r="H9" s="51">
        <f>D9*F9/1000</f>
        <v>0</v>
      </c>
      <c r="I9" s="51">
        <f>AB18</f>
        <v>0</v>
      </c>
      <c r="J9" s="52">
        <f>D9*AB$18/1000</f>
        <v>0</v>
      </c>
      <c r="M9" s="110"/>
      <c r="N9" s="193" t="s">
        <v>191</v>
      </c>
      <c r="O9" s="220"/>
      <c r="P9" s="37" t="e">
        <f>P8/(F4+P8)*100</f>
        <v>#DIV/0!</v>
      </c>
      <c r="Q9" s="173" t="s">
        <v>1</v>
      </c>
      <c r="R9" s="219"/>
      <c r="S9" s="16"/>
      <c r="T9" s="16"/>
      <c r="U9" s="16"/>
      <c r="V9" s="16"/>
      <c r="W9" s="16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42" ht="24" customHeight="1" thickBot="1" x14ac:dyDescent="0.35">
      <c r="A10" s="45"/>
      <c r="B10" s="45"/>
      <c r="C10" s="47" t="s">
        <v>281</v>
      </c>
      <c r="D10" s="48"/>
      <c r="E10" s="49" t="s">
        <v>190</v>
      </c>
      <c r="F10" s="50"/>
      <c r="G10" s="49" t="s">
        <v>189</v>
      </c>
      <c r="H10" s="51">
        <f>D10*F10</f>
        <v>0</v>
      </c>
      <c r="I10" s="51">
        <f>AC18</f>
        <v>0</v>
      </c>
      <c r="J10" s="52">
        <f>D10*AC$18</f>
        <v>0</v>
      </c>
      <c r="M10" s="110"/>
      <c r="N10" s="195"/>
      <c r="O10" s="221"/>
      <c r="P10" s="105"/>
      <c r="Q10" s="104"/>
      <c r="R10" s="106"/>
      <c r="S10" s="16"/>
      <c r="T10" s="16"/>
      <c r="U10" s="16"/>
      <c r="V10" s="16"/>
      <c r="W10" s="16"/>
      <c r="X10" s="16"/>
      <c r="Y10" s="16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2" ht="23.25" customHeight="1" thickBot="1" x14ac:dyDescent="0.3">
      <c r="A11" s="45"/>
      <c r="B11" s="45"/>
      <c r="C11" s="47" t="s">
        <v>282</v>
      </c>
      <c r="D11" s="48"/>
      <c r="E11" s="49" t="s">
        <v>8</v>
      </c>
      <c r="F11" s="50"/>
      <c r="G11" s="49" t="s">
        <v>43</v>
      </c>
      <c r="H11" s="51">
        <f>D11*F11/1000</f>
        <v>0</v>
      </c>
      <c r="I11" s="51">
        <f>AD18</f>
        <v>0</v>
      </c>
      <c r="J11" s="52">
        <f>D11*AD$18/1000</f>
        <v>0</v>
      </c>
      <c r="M11" s="110"/>
      <c r="N11" s="193" t="s">
        <v>47</v>
      </c>
      <c r="O11" s="220"/>
      <c r="P11" s="33" t="e">
        <f>SUM(H4:H12)*1000/(D13*10000)*100</f>
        <v>#DIV/0!</v>
      </c>
      <c r="Q11" s="173" t="s">
        <v>1</v>
      </c>
      <c r="R11" s="219"/>
      <c r="S11" s="16"/>
      <c r="T11" s="16"/>
      <c r="U11" s="16"/>
      <c r="V11" s="16"/>
      <c r="W11" s="16"/>
      <c r="X11" s="16"/>
      <c r="Y11" s="16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42" ht="24" customHeight="1" thickBot="1" x14ac:dyDescent="0.3">
      <c r="A12" s="45"/>
      <c r="B12" s="45"/>
      <c r="C12" s="55" t="s">
        <v>10</v>
      </c>
      <c r="D12" s="56"/>
      <c r="E12" s="57" t="s">
        <v>283</v>
      </c>
      <c r="F12" s="58"/>
      <c r="G12" s="57" t="s">
        <v>28</v>
      </c>
      <c r="H12" s="59">
        <f>D12*F12/1000</f>
        <v>0</v>
      </c>
      <c r="I12" s="59">
        <f>AE18</f>
        <v>0</v>
      </c>
      <c r="J12" s="60">
        <f>D12*AE$18/1000</f>
        <v>0</v>
      </c>
      <c r="N12" s="61"/>
      <c r="O12" s="16"/>
      <c r="P12" s="62"/>
      <c r="Q12" s="62"/>
      <c r="R12" s="16"/>
      <c r="S12" s="16"/>
      <c r="T12" s="16"/>
      <c r="U12" s="16"/>
      <c r="V12" s="16"/>
      <c r="W12" s="16"/>
      <c r="X12" s="16"/>
      <c r="Y12" s="16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42" ht="24" customHeight="1" thickBot="1" x14ac:dyDescent="0.3">
      <c r="A13" s="45"/>
      <c r="B13" s="45"/>
      <c r="C13" s="63" t="s">
        <v>284</v>
      </c>
      <c r="D13" s="64"/>
      <c r="E13" s="65" t="s">
        <v>285</v>
      </c>
      <c r="F13" s="66"/>
      <c r="G13" s="67" t="s">
        <v>286</v>
      </c>
      <c r="H13" s="68">
        <f>SUM(H4:H12)</f>
        <v>0</v>
      </c>
      <c r="I13" s="66"/>
      <c r="J13" s="69"/>
      <c r="K13" s="61"/>
      <c r="L13" s="16"/>
      <c r="M13" s="62"/>
      <c r="N13" s="62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42" ht="30.6" customHeight="1" x14ac:dyDescent="0.25">
      <c r="A14" s="45"/>
      <c r="B14" s="45"/>
      <c r="C14" s="181" t="s">
        <v>14</v>
      </c>
      <c r="D14" s="189"/>
      <c r="E14" s="189"/>
      <c r="F14" s="189"/>
      <c r="G14" s="189"/>
      <c r="H14" s="16"/>
      <c r="I14" s="16"/>
      <c r="J14" s="16"/>
      <c r="K14" s="61"/>
      <c r="L14" s="16"/>
      <c r="M14" s="62"/>
      <c r="N14" s="62"/>
      <c r="O14" s="69"/>
      <c r="P14" s="16"/>
      <c r="Q14" s="16"/>
      <c r="S14" s="16"/>
      <c r="T14" s="16"/>
      <c r="U14" s="16"/>
      <c r="V14" s="16"/>
      <c r="W14" s="16"/>
      <c r="Y14" s="16"/>
      <c r="Z14" s="70" t="s">
        <v>287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42" ht="16.5" thickBot="1" x14ac:dyDescent="0.3">
      <c r="A15" s="45"/>
      <c r="B15" s="45"/>
      <c r="C15" s="20"/>
      <c r="D15" s="21"/>
      <c r="E15" s="20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42" ht="23.1" customHeight="1" thickBot="1" x14ac:dyDescent="0.3">
      <c r="A16" s="160"/>
      <c r="B16" s="199"/>
      <c r="C16" s="208" t="s">
        <v>87</v>
      </c>
      <c r="D16" s="154" t="s">
        <v>288</v>
      </c>
      <c r="E16" s="201"/>
      <c r="F16" s="201"/>
      <c r="G16" s="201"/>
      <c r="H16" s="201"/>
      <c r="I16" s="201"/>
      <c r="J16" s="201"/>
      <c r="K16" s="202"/>
      <c r="L16" s="203" t="s">
        <v>289</v>
      </c>
      <c r="M16" s="203"/>
      <c r="N16" s="203"/>
      <c r="O16" s="175" t="s">
        <v>83</v>
      </c>
      <c r="P16" s="206"/>
      <c r="Q16" s="207"/>
      <c r="R16" s="205" t="s">
        <v>290</v>
      </c>
      <c r="S16" s="188" t="s">
        <v>291</v>
      </c>
      <c r="T16" s="22"/>
      <c r="U16" s="209" t="s">
        <v>292</v>
      </c>
      <c r="V16" s="205" t="s">
        <v>293</v>
      </c>
      <c r="W16" s="154" t="s">
        <v>51</v>
      </c>
      <c r="X16" s="201"/>
      <c r="Y16" s="201"/>
      <c r="Z16" s="201"/>
      <c r="AA16" s="201"/>
      <c r="AB16" s="201"/>
      <c r="AC16" s="201"/>
      <c r="AD16" s="202"/>
      <c r="AE16" s="203" t="s">
        <v>294</v>
      </c>
      <c r="AF16" s="203"/>
      <c r="AG16" s="203"/>
      <c r="AH16" s="164" t="s">
        <v>295</v>
      </c>
      <c r="AI16" s="186"/>
      <c r="AJ16" s="187"/>
    </row>
    <row r="17" spans="1:36" ht="98.25" customHeight="1" thickBot="1" x14ac:dyDescent="0.3">
      <c r="A17" s="162"/>
      <c r="B17" s="200"/>
      <c r="C17" s="208"/>
      <c r="D17" s="103" t="s">
        <v>59</v>
      </c>
      <c r="E17" s="74" t="s">
        <v>296</v>
      </c>
      <c r="F17" s="74" t="s">
        <v>297</v>
      </c>
      <c r="G17" s="74" t="s">
        <v>137</v>
      </c>
      <c r="H17" s="74" t="s">
        <v>298</v>
      </c>
      <c r="I17" s="74" t="s">
        <v>299</v>
      </c>
      <c r="J17" s="74" t="s">
        <v>16</v>
      </c>
      <c r="K17" s="74" t="s">
        <v>61</v>
      </c>
      <c r="L17" s="26" t="s">
        <v>17</v>
      </c>
      <c r="M17" s="103" t="s">
        <v>84</v>
      </c>
      <c r="N17" s="103" t="s">
        <v>85</v>
      </c>
      <c r="O17" s="86" t="s">
        <v>300</v>
      </c>
      <c r="P17" s="86" t="s">
        <v>301</v>
      </c>
      <c r="Q17" s="86" t="s">
        <v>91</v>
      </c>
      <c r="R17" s="205"/>
      <c r="S17" s="188"/>
      <c r="T17" s="22"/>
      <c r="U17" s="209"/>
      <c r="V17" s="205"/>
      <c r="W17" s="103" t="s">
        <v>130</v>
      </c>
      <c r="X17" s="74" t="s">
        <v>18</v>
      </c>
      <c r="Y17" s="74" t="s">
        <v>19</v>
      </c>
      <c r="Z17" s="74" t="s">
        <v>131</v>
      </c>
      <c r="AA17" s="74" t="s">
        <v>132</v>
      </c>
      <c r="AB17" s="74" t="s">
        <v>302</v>
      </c>
      <c r="AC17" s="74" t="s">
        <v>303</v>
      </c>
      <c r="AD17" s="74" t="s">
        <v>304</v>
      </c>
      <c r="AE17" s="103" t="s">
        <v>20</v>
      </c>
      <c r="AF17" s="103" t="s">
        <v>36</v>
      </c>
      <c r="AG17" s="103" t="s">
        <v>21</v>
      </c>
      <c r="AH17" s="23" t="s">
        <v>136</v>
      </c>
      <c r="AI17" s="23" t="s">
        <v>305</v>
      </c>
      <c r="AJ17" s="23" t="s">
        <v>22</v>
      </c>
    </row>
    <row r="18" spans="1:36" ht="36" customHeight="1" thickBot="1" x14ac:dyDescent="0.3">
      <c r="A18" s="25"/>
      <c r="B18" s="73" t="s">
        <v>306</v>
      </c>
      <c r="C18" s="24" t="s">
        <v>86</v>
      </c>
      <c r="D18" s="81">
        <f>SUM(D19:D50)</f>
        <v>0</v>
      </c>
      <c r="E18" s="81">
        <f>SUM(E19:E50)</f>
        <v>0</v>
      </c>
      <c r="F18" s="81">
        <f>SUM(F19:F50)</f>
        <v>0</v>
      </c>
      <c r="G18" s="81">
        <f>SUM(G19:G50)</f>
        <v>0</v>
      </c>
      <c r="H18" s="81">
        <f t="shared" ref="H18:R18" si="0">SUM(H19:H50)</f>
        <v>0</v>
      </c>
      <c r="I18" s="81">
        <f>SUM(I19:I50)</f>
        <v>0</v>
      </c>
      <c r="J18" s="81">
        <f>SUM(J19:J50)</f>
        <v>0</v>
      </c>
      <c r="K18" s="81">
        <f t="shared" si="0"/>
        <v>0</v>
      </c>
      <c r="L18" s="81">
        <f t="shared" si="0"/>
        <v>0</v>
      </c>
      <c r="M18" s="81">
        <f t="shared" si="0"/>
        <v>0</v>
      </c>
      <c r="N18" s="81">
        <f t="shared" si="0"/>
        <v>0</v>
      </c>
      <c r="O18" s="81">
        <f t="shared" si="0"/>
        <v>0</v>
      </c>
      <c r="P18" s="82">
        <f t="shared" si="0"/>
        <v>0</v>
      </c>
      <c r="Q18" s="81">
        <f t="shared" si="0"/>
        <v>0</v>
      </c>
      <c r="R18" s="81">
        <f t="shared" si="0"/>
        <v>0</v>
      </c>
      <c r="S18" s="83"/>
      <c r="T18" s="8"/>
      <c r="U18" s="84"/>
      <c r="V18" s="85"/>
      <c r="W18" s="81">
        <f t="shared" ref="W18:AJ18" si="1">SUM(W19:W50)</f>
        <v>0</v>
      </c>
      <c r="X18" s="81">
        <f t="shared" si="1"/>
        <v>0</v>
      </c>
      <c r="Y18" s="81">
        <f t="shared" si="1"/>
        <v>0</v>
      </c>
      <c r="Z18" s="81">
        <f t="shared" si="1"/>
        <v>0</v>
      </c>
      <c r="AA18" s="81">
        <f t="shared" si="1"/>
        <v>0</v>
      </c>
      <c r="AB18" s="81">
        <f t="shared" si="1"/>
        <v>0</v>
      </c>
      <c r="AC18" s="81">
        <f t="shared" si="1"/>
        <v>0</v>
      </c>
      <c r="AD18" s="81">
        <f t="shared" si="1"/>
        <v>0</v>
      </c>
      <c r="AE18" s="81">
        <f t="shared" si="1"/>
        <v>0</v>
      </c>
      <c r="AF18" s="81">
        <f t="shared" si="1"/>
        <v>0</v>
      </c>
      <c r="AG18" s="81">
        <f t="shared" si="1"/>
        <v>0</v>
      </c>
      <c r="AH18" s="81">
        <f t="shared" si="1"/>
        <v>0</v>
      </c>
      <c r="AI18" s="81">
        <f t="shared" si="1"/>
        <v>0</v>
      </c>
      <c r="AJ18" s="81">
        <f t="shared" si="1"/>
        <v>0</v>
      </c>
    </row>
    <row r="19" spans="1:36" s="43" customFormat="1" ht="48" customHeight="1" thickBot="1" x14ac:dyDescent="0.35">
      <c r="A19" s="34">
        <v>1</v>
      </c>
      <c r="B19" s="141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>
        <f>(D19*860/9000*1000+E19*0.6544*1000+F19*1.0667*1000+G19*0.9333*1000+H19*0.8667*1000+I19*1+J19*0.7372*1000+K19*0.8889+M19*1000)/1000</f>
        <v>0</v>
      </c>
      <c r="P19" s="30">
        <f>D19*0.554+E19*2.3329+F19*3.111+G19*2.606+H19*2.2631+I19*2.1139/1000+J19*1.7529+K19*1.879/1000+N19</f>
        <v>0</v>
      </c>
      <c r="Q19" s="29">
        <f>D19*D$4*1000/1000+E19*D$5/1000+F19*D$6/1000+G19*D$7*1000/1000+H19*D$8*1000/1000+I19*D$9/1000+J19*D$10*1000/1000+K19*D$11/1000+L19*D$12/1000</f>
        <v>0</v>
      </c>
      <c r="R19" s="27"/>
      <c r="S19" s="9" t="str">
        <f>IF(ISERROR(R19/Q19), "", R19/Q19)</f>
        <v/>
      </c>
      <c r="T19" s="8"/>
      <c r="U19" s="10"/>
      <c r="V19" s="3"/>
      <c r="W19" s="31">
        <f>D19*$V19/12</f>
        <v>0</v>
      </c>
      <c r="X19" s="31">
        <f t="shared" ref="X19:AG34" si="2">E19*$V19/12</f>
        <v>0</v>
      </c>
      <c r="Y19" s="31">
        <f t="shared" si="2"/>
        <v>0</v>
      </c>
      <c r="Z19" s="31">
        <f t="shared" si="2"/>
        <v>0</v>
      </c>
      <c r="AA19" s="31">
        <f t="shared" si="2"/>
        <v>0</v>
      </c>
      <c r="AB19" s="31">
        <f t="shared" si="2"/>
        <v>0</v>
      </c>
      <c r="AC19" s="31">
        <f t="shared" si="2"/>
        <v>0</v>
      </c>
      <c r="AD19" s="31">
        <f t="shared" si="2"/>
        <v>0</v>
      </c>
      <c r="AE19" s="31">
        <f t="shared" si="2"/>
        <v>0</v>
      </c>
      <c r="AF19" s="31">
        <f t="shared" si="2"/>
        <v>0</v>
      </c>
      <c r="AG19" s="31">
        <f t="shared" si="2"/>
        <v>0</v>
      </c>
      <c r="AH19" s="29">
        <f t="shared" ref="AH19:AH50" si="3">O19*V19/12</f>
        <v>0</v>
      </c>
      <c r="AI19" s="29">
        <f t="shared" ref="AI19:AI50" si="4">P19*V19/12</f>
        <v>0</v>
      </c>
      <c r="AJ19" s="29">
        <f t="shared" ref="AJ19:AJ50" si="5">Q19*V19/12</f>
        <v>0</v>
      </c>
    </row>
    <row r="20" spans="1:36" s="43" customFormat="1" ht="48" customHeight="1" thickBot="1" x14ac:dyDescent="0.35">
      <c r="A20" s="34">
        <v>2</v>
      </c>
      <c r="B20" s="14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>
        <f t="shared" ref="O20:O50" si="6">(D20*860/9000*1000+E20*0.6544*1000+F20*1.0667*1000+G20*0.9333*1000+H20*0.8667*1000+I20*1+J20*0.7372*1000+K20*0.8889+M20*1000)/1000</f>
        <v>0</v>
      </c>
      <c r="P20" s="30">
        <f t="shared" ref="P20:P50" si="7">D20*0.554+E20*2.3329+F20*3.111+G20*2.606+H20*2.2631+I20*2.1139/1000+J20*1.7529+K20*1.879/1000+N20</f>
        <v>0</v>
      </c>
      <c r="Q20" s="29">
        <f t="shared" ref="Q20:Q50" si="8">D20*D$4*1000/1000+E20*D$5/1000+F20*D$6/1000+G20*D$7*1000/1000+H20*D$8*1000/1000+I20*D$9/1000+J20*D$10*1000/1000+K20*D$11/1000+L20*D$12/1000</f>
        <v>0</v>
      </c>
      <c r="R20" s="27"/>
      <c r="S20" s="9" t="str">
        <f t="shared" ref="S20:S50" si="9">IF(ISERROR(R20/Q20), "", R20/Q20)</f>
        <v/>
      </c>
      <c r="T20" s="8"/>
      <c r="U20" s="10"/>
      <c r="V20" s="3"/>
      <c r="W20" s="31">
        <f t="shared" ref="W20:AG50" si="10">D20*$V20/12</f>
        <v>0</v>
      </c>
      <c r="X20" s="31">
        <f t="shared" si="2"/>
        <v>0</v>
      </c>
      <c r="Y20" s="31">
        <f t="shared" si="2"/>
        <v>0</v>
      </c>
      <c r="Z20" s="31">
        <f t="shared" si="2"/>
        <v>0</v>
      </c>
      <c r="AA20" s="31">
        <f t="shared" si="2"/>
        <v>0</v>
      </c>
      <c r="AB20" s="31">
        <f t="shared" si="2"/>
        <v>0</v>
      </c>
      <c r="AC20" s="31">
        <f t="shared" si="2"/>
        <v>0</v>
      </c>
      <c r="AD20" s="31">
        <f t="shared" si="2"/>
        <v>0</v>
      </c>
      <c r="AE20" s="31">
        <f t="shared" si="2"/>
        <v>0</v>
      </c>
      <c r="AF20" s="31">
        <f t="shared" si="2"/>
        <v>0</v>
      </c>
      <c r="AG20" s="31">
        <f t="shared" si="2"/>
        <v>0</v>
      </c>
      <c r="AH20" s="29">
        <f t="shared" si="3"/>
        <v>0</v>
      </c>
      <c r="AI20" s="29">
        <f t="shared" si="4"/>
        <v>0</v>
      </c>
      <c r="AJ20" s="29">
        <f t="shared" si="5"/>
        <v>0</v>
      </c>
    </row>
    <row r="21" spans="1:36" s="43" customFormat="1" ht="48" customHeight="1" thickBot="1" x14ac:dyDescent="0.35">
      <c r="A21" s="34">
        <v>3</v>
      </c>
      <c r="B21" s="14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>
        <f t="shared" si="6"/>
        <v>0</v>
      </c>
      <c r="P21" s="30">
        <f t="shared" si="7"/>
        <v>0</v>
      </c>
      <c r="Q21" s="29">
        <f t="shared" si="8"/>
        <v>0</v>
      </c>
      <c r="R21" s="27"/>
      <c r="S21" s="9" t="str">
        <f t="shared" si="9"/>
        <v/>
      </c>
      <c r="T21" s="8"/>
      <c r="U21" s="10"/>
      <c r="V21" s="3"/>
      <c r="W21" s="31">
        <f t="shared" si="10"/>
        <v>0</v>
      </c>
      <c r="X21" s="31">
        <f t="shared" si="2"/>
        <v>0</v>
      </c>
      <c r="Y21" s="31">
        <f t="shared" si="2"/>
        <v>0</v>
      </c>
      <c r="Z21" s="31">
        <f t="shared" si="2"/>
        <v>0</v>
      </c>
      <c r="AA21" s="31">
        <f t="shared" si="2"/>
        <v>0</v>
      </c>
      <c r="AB21" s="31">
        <f t="shared" si="2"/>
        <v>0</v>
      </c>
      <c r="AC21" s="31">
        <f t="shared" si="2"/>
        <v>0</v>
      </c>
      <c r="AD21" s="31">
        <f t="shared" si="2"/>
        <v>0</v>
      </c>
      <c r="AE21" s="31">
        <f t="shared" si="2"/>
        <v>0</v>
      </c>
      <c r="AF21" s="31">
        <f t="shared" si="2"/>
        <v>0</v>
      </c>
      <c r="AG21" s="31">
        <f t="shared" si="2"/>
        <v>0</v>
      </c>
      <c r="AH21" s="29">
        <f t="shared" si="3"/>
        <v>0</v>
      </c>
      <c r="AI21" s="29">
        <f t="shared" si="4"/>
        <v>0</v>
      </c>
      <c r="AJ21" s="29">
        <f t="shared" si="5"/>
        <v>0</v>
      </c>
    </row>
    <row r="22" spans="1:36" s="43" customFormat="1" ht="48" customHeight="1" thickBot="1" x14ac:dyDescent="0.35">
      <c r="A22" s="34">
        <v>4</v>
      </c>
      <c r="B22" s="141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>
        <f t="shared" si="6"/>
        <v>0</v>
      </c>
      <c r="P22" s="30">
        <f t="shared" si="7"/>
        <v>0</v>
      </c>
      <c r="Q22" s="29">
        <f t="shared" si="8"/>
        <v>0</v>
      </c>
      <c r="R22" s="27"/>
      <c r="S22" s="9" t="str">
        <f t="shared" si="9"/>
        <v/>
      </c>
      <c r="T22" s="8"/>
      <c r="U22" s="10"/>
      <c r="V22" s="3"/>
      <c r="W22" s="31">
        <f t="shared" si="10"/>
        <v>0</v>
      </c>
      <c r="X22" s="31">
        <f t="shared" si="2"/>
        <v>0</v>
      </c>
      <c r="Y22" s="31">
        <f t="shared" si="2"/>
        <v>0</v>
      </c>
      <c r="Z22" s="31">
        <f t="shared" si="2"/>
        <v>0</v>
      </c>
      <c r="AA22" s="31">
        <f t="shared" si="2"/>
        <v>0</v>
      </c>
      <c r="AB22" s="31">
        <f t="shared" si="2"/>
        <v>0</v>
      </c>
      <c r="AC22" s="31">
        <f t="shared" si="2"/>
        <v>0</v>
      </c>
      <c r="AD22" s="31">
        <f t="shared" si="2"/>
        <v>0</v>
      </c>
      <c r="AE22" s="31">
        <f t="shared" si="2"/>
        <v>0</v>
      </c>
      <c r="AF22" s="31">
        <f t="shared" si="2"/>
        <v>0</v>
      </c>
      <c r="AG22" s="31">
        <f t="shared" si="2"/>
        <v>0</v>
      </c>
      <c r="AH22" s="29">
        <f t="shared" si="3"/>
        <v>0</v>
      </c>
      <c r="AI22" s="29">
        <f t="shared" si="4"/>
        <v>0</v>
      </c>
      <c r="AJ22" s="29">
        <f t="shared" si="5"/>
        <v>0</v>
      </c>
    </row>
    <row r="23" spans="1:36" s="43" customFormat="1" ht="48" customHeight="1" thickBot="1" x14ac:dyDescent="0.35">
      <c r="A23" s="34">
        <v>5</v>
      </c>
      <c r="B23" s="14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>
        <f t="shared" si="6"/>
        <v>0</v>
      </c>
      <c r="P23" s="30">
        <f t="shared" si="7"/>
        <v>0</v>
      </c>
      <c r="Q23" s="29">
        <f t="shared" si="8"/>
        <v>0</v>
      </c>
      <c r="R23" s="27"/>
      <c r="S23" s="9" t="str">
        <f t="shared" si="9"/>
        <v/>
      </c>
      <c r="T23" s="8"/>
      <c r="U23" s="10"/>
      <c r="V23" s="3"/>
      <c r="W23" s="31">
        <f t="shared" si="10"/>
        <v>0</v>
      </c>
      <c r="X23" s="31">
        <f t="shared" si="2"/>
        <v>0</v>
      </c>
      <c r="Y23" s="31">
        <f t="shared" si="2"/>
        <v>0</v>
      </c>
      <c r="Z23" s="31">
        <f t="shared" si="2"/>
        <v>0</v>
      </c>
      <c r="AA23" s="31">
        <f t="shared" si="2"/>
        <v>0</v>
      </c>
      <c r="AB23" s="31">
        <f t="shared" si="2"/>
        <v>0</v>
      </c>
      <c r="AC23" s="31">
        <f t="shared" si="2"/>
        <v>0</v>
      </c>
      <c r="AD23" s="31">
        <f t="shared" si="2"/>
        <v>0</v>
      </c>
      <c r="AE23" s="31">
        <f t="shared" si="2"/>
        <v>0</v>
      </c>
      <c r="AF23" s="31">
        <f t="shared" si="2"/>
        <v>0</v>
      </c>
      <c r="AG23" s="31">
        <f t="shared" si="2"/>
        <v>0</v>
      </c>
      <c r="AH23" s="29">
        <f t="shared" si="3"/>
        <v>0</v>
      </c>
      <c r="AI23" s="29">
        <f t="shared" si="4"/>
        <v>0</v>
      </c>
      <c r="AJ23" s="29">
        <f t="shared" si="5"/>
        <v>0</v>
      </c>
    </row>
    <row r="24" spans="1:36" s="43" customFormat="1" ht="48" customHeight="1" thickBot="1" x14ac:dyDescent="0.35">
      <c r="A24" s="34">
        <v>6</v>
      </c>
      <c r="B24" s="14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>
        <f t="shared" si="6"/>
        <v>0</v>
      </c>
      <c r="P24" s="30">
        <f t="shared" si="7"/>
        <v>0</v>
      </c>
      <c r="Q24" s="29">
        <f t="shared" si="8"/>
        <v>0</v>
      </c>
      <c r="R24" s="27"/>
      <c r="S24" s="9" t="str">
        <f t="shared" si="9"/>
        <v/>
      </c>
      <c r="T24" s="8"/>
      <c r="U24" s="10"/>
      <c r="V24" s="3"/>
      <c r="W24" s="31">
        <f t="shared" si="10"/>
        <v>0</v>
      </c>
      <c r="X24" s="31">
        <f t="shared" si="2"/>
        <v>0</v>
      </c>
      <c r="Y24" s="31">
        <f t="shared" si="2"/>
        <v>0</v>
      </c>
      <c r="Z24" s="31">
        <f t="shared" si="2"/>
        <v>0</v>
      </c>
      <c r="AA24" s="31">
        <f t="shared" si="2"/>
        <v>0</v>
      </c>
      <c r="AB24" s="31">
        <f t="shared" si="2"/>
        <v>0</v>
      </c>
      <c r="AC24" s="31">
        <f t="shared" si="2"/>
        <v>0</v>
      </c>
      <c r="AD24" s="31">
        <f t="shared" si="2"/>
        <v>0</v>
      </c>
      <c r="AE24" s="31">
        <f t="shared" si="2"/>
        <v>0</v>
      </c>
      <c r="AF24" s="31">
        <f t="shared" si="2"/>
        <v>0</v>
      </c>
      <c r="AG24" s="31">
        <f t="shared" si="2"/>
        <v>0</v>
      </c>
      <c r="AH24" s="29">
        <f t="shared" si="3"/>
        <v>0</v>
      </c>
      <c r="AI24" s="29">
        <f t="shared" si="4"/>
        <v>0</v>
      </c>
      <c r="AJ24" s="29">
        <f t="shared" si="5"/>
        <v>0</v>
      </c>
    </row>
    <row r="25" spans="1:36" s="43" customFormat="1" ht="48" customHeight="1" thickBot="1" x14ac:dyDescent="0.35">
      <c r="A25" s="34">
        <v>7</v>
      </c>
      <c r="B25" s="14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>
        <f t="shared" si="6"/>
        <v>0</v>
      </c>
      <c r="P25" s="30">
        <f t="shared" si="7"/>
        <v>0</v>
      </c>
      <c r="Q25" s="29">
        <f t="shared" si="8"/>
        <v>0</v>
      </c>
      <c r="R25" s="27"/>
      <c r="S25" s="9" t="str">
        <f t="shared" si="9"/>
        <v/>
      </c>
      <c r="T25" s="8"/>
      <c r="U25" s="10"/>
      <c r="V25" s="3"/>
      <c r="W25" s="31">
        <f t="shared" si="10"/>
        <v>0</v>
      </c>
      <c r="X25" s="31">
        <f t="shared" si="2"/>
        <v>0</v>
      </c>
      <c r="Y25" s="31">
        <f t="shared" si="2"/>
        <v>0</v>
      </c>
      <c r="Z25" s="31">
        <f t="shared" si="2"/>
        <v>0</v>
      </c>
      <c r="AA25" s="31">
        <f t="shared" si="2"/>
        <v>0</v>
      </c>
      <c r="AB25" s="31">
        <f t="shared" si="2"/>
        <v>0</v>
      </c>
      <c r="AC25" s="31">
        <f t="shared" si="2"/>
        <v>0</v>
      </c>
      <c r="AD25" s="31">
        <f t="shared" si="2"/>
        <v>0</v>
      </c>
      <c r="AE25" s="31">
        <f t="shared" si="2"/>
        <v>0</v>
      </c>
      <c r="AF25" s="31">
        <f t="shared" si="2"/>
        <v>0</v>
      </c>
      <c r="AG25" s="31">
        <f t="shared" si="2"/>
        <v>0</v>
      </c>
      <c r="AH25" s="29">
        <f t="shared" si="3"/>
        <v>0</v>
      </c>
      <c r="AI25" s="29">
        <f t="shared" si="4"/>
        <v>0</v>
      </c>
      <c r="AJ25" s="29">
        <f t="shared" si="5"/>
        <v>0</v>
      </c>
    </row>
    <row r="26" spans="1:36" s="43" customFormat="1" ht="48" customHeight="1" thickBot="1" x14ac:dyDescent="0.35">
      <c r="A26" s="34">
        <v>8</v>
      </c>
      <c r="B26" s="14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>
        <f t="shared" si="6"/>
        <v>0</v>
      </c>
      <c r="P26" s="30">
        <f t="shared" si="7"/>
        <v>0</v>
      </c>
      <c r="Q26" s="29">
        <f t="shared" si="8"/>
        <v>0</v>
      </c>
      <c r="R26" s="27"/>
      <c r="S26" s="9" t="str">
        <f t="shared" si="9"/>
        <v/>
      </c>
      <c r="T26" s="8"/>
      <c r="U26" s="10"/>
      <c r="V26" s="3"/>
      <c r="W26" s="31">
        <f t="shared" si="10"/>
        <v>0</v>
      </c>
      <c r="X26" s="31">
        <f t="shared" si="2"/>
        <v>0</v>
      </c>
      <c r="Y26" s="31">
        <f t="shared" si="2"/>
        <v>0</v>
      </c>
      <c r="Z26" s="31">
        <f t="shared" si="2"/>
        <v>0</v>
      </c>
      <c r="AA26" s="31">
        <f t="shared" si="2"/>
        <v>0</v>
      </c>
      <c r="AB26" s="31">
        <f t="shared" si="2"/>
        <v>0</v>
      </c>
      <c r="AC26" s="31">
        <f t="shared" si="2"/>
        <v>0</v>
      </c>
      <c r="AD26" s="31">
        <f t="shared" si="2"/>
        <v>0</v>
      </c>
      <c r="AE26" s="31">
        <f t="shared" si="2"/>
        <v>0</v>
      </c>
      <c r="AF26" s="31">
        <f t="shared" si="2"/>
        <v>0</v>
      </c>
      <c r="AG26" s="31">
        <f t="shared" si="2"/>
        <v>0</v>
      </c>
      <c r="AH26" s="29">
        <f t="shared" si="3"/>
        <v>0</v>
      </c>
      <c r="AI26" s="29">
        <f t="shared" si="4"/>
        <v>0</v>
      </c>
      <c r="AJ26" s="29">
        <f t="shared" si="5"/>
        <v>0</v>
      </c>
    </row>
    <row r="27" spans="1:36" s="43" customFormat="1" ht="48" customHeight="1" thickBot="1" x14ac:dyDescent="0.35">
      <c r="A27" s="34">
        <v>9</v>
      </c>
      <c r="B27" s="14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>
        <f t="shared" si="6"/>
        <v>0</v>
      </c>
      <c r="P27" s="30">
        <f t="shared" si="7"/>
        <v>0</v>
      </c>
      <c r="Q27" s="29">
        <f t="shared" si="8"/>
        <v>0</v>
      </c>
      <c r="R27" s="27"/>
      <c r="S27" s="9" t="str">
        <f t="shared" si="9"/>
        <v/>
      </c>
      <c r="T27" s="8"/>
      <c r="U27" s="10"/>
      <c r="V27" s="3"/>
      <c r="W27" s="31">
        <f t="shared" si="10"/>
        <v>0</v>
      </c>
      <c r="X27" s="31">
        <f t="shared" si="2"/>
        <v>0</v>
      </c>
      <c r="Y27" s="31">
        <f t="shared" si="2"/>
        <v>0</v>
      </c>
      <c r="Z27" s="31">
        <f t="shared" si="2"/>
        <v>0</v>
      </c>
      <c r="AA27" s="31">
        <f t="shared" si="2"/>
        <v>0</v>
      </c>
      <c r="AB27" s="31">
        <f t="shared" si="2"/>
        <v>0</v>
      </c>
      <c r="AC27" s="31">
        <f t="shared" si="2"/>
        <v>0</v>
      </c>
      <c r="AD27" s="31">
        <f t="shared" si="2"/>
        <v>0</v>
      </c>
      <c r="AE27" s="31">
        <f t="shared" si="2"/>
        <v>0</v>
      </c>
      <c r="AF27" s="31">
        <f t="shared" si="2"/>
        <v>0</v>
      </c>
      <c r="AG27" s="31">
        <f t="shared" si="2"/>
        <v>0</v>
      </c>
      <c r="AH27" s="29">
        <f t="shared" si="3"/>
        <v>0</v>
      </c>
      <c r="AI27" s="29">
        <f t="shared" si="4"/>
        <v>0</v>
      </c>
      <c r="AJ27" s="29">
        <f t="shared" si="5"/>
        <v>0</v>
      </c>
    </row>
    <row r="28" spans="1:36" s="43" customFormat="1" ht="48" customHeight="1" thickBot="1" x14ac:dyDescent="0.35">
      <c r="A28" s="34">
        <v>10</v>
      </c>
      <c r="B28" s="14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>
        <f t="shared" si="6"/>
        <v>0</v>
      </c>
      <c r="P28" s="30">
        <f t="shared" si="7"/>
        <v>0</v>
      </c>
      <c r="Q28" s="29">
        <f t="shared" si="8"/>
        <v>0</v>
      </c>
      <c r="R28" s="27"/>
      <c r="S28" s="9" t="str">
        <f t="shared" si="9"/>
        <v/>
      </c>
      <c r="T28" s="8"/>
      <c r="U28" s="10"/>
      <c r="V28" s="3"/>
      <c r="W28" s="31">
        <f t="shared" si="10"/>
        <v>0</v>
      </c>
      <c r="X28" s="31">
        <f t="shared" si="2"/>
        <v>0</v>
      </c>
      <c r="Y28" s="31">
        <f t="shared" si="2"/>
        <v>0</v>
      </c>
      <c r="Z28" s="31">
        <f t="shared" si="2"/>
        <v>0</v>
      </c>
      <c r="AA28" s="31">
        <f t="shared" si="2"/>
        <v>0</v>
      </c>
      <c r="AB28" s="31">
        <f t="shared" si="2"/>
        <v>0</v>
      </c>
      <c r="AC28" s="31">
        <f t="shared" si="2"/>
        <v>0</v>
      </c>
      <c r="AD28" s="31">
        <f t="shared" si="2"/>
        <v>0</v>
      </c>
      <c r="AE28" s="31">
        <f t="shared" si="2"/>
        <v>0</v>
      </c>
      <c r="AF28" s="31">
        <f t="shared" si="2"/>
        <v>0</v>
      </c>
      <c r="AG28" s="31">
        <f t="shared" si="2"/>
        <v>0</v>
      </c>
      <c r="AH28" s="29">
        <f t="shared" si="3"/>
        <v>0</v>
      </c>
      <c r="AI28" s="29">
        <f t="shared" si="4"/>
        <v>0</v>
      </c>
      <c r="AJ28" s="29">
        <f t="shared" si="5"/>
        <v>0</v>
      </c>
    </row>
    <row r="29" spans="1:36" ht="48" customHeight="1" thickBot="1" x14ac:dyDescent="0.35">
      <c r="A29" s="35">
        <v>11</v>
      </c>
      <c r="B29" s="141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>
        <f t="shared" si="6"/>
        <v>0</v>
      </c>
      <c r="P29" s="30">
        <f t="shared" si="7"/>
        <v>0</v>
      </c>
      <c r="Q29" s="29">
        <f t="shared" si="8"/>
        <v>0</v>
      </c>
      <c r="R29" s="28"/>
      <c r="S29" s="9" t="str">
        <f t="shared" si="9"/>
        <v/>
      </c>
      <c r="T29" s="8"/>
      <c r="U29" s="11"/>
      <c r="V29" s="4"/>
      <c r="W29" s="31">
        <f t="shared" si="10"/>
        <v>0</v>
      </c>
      <c r="X29" s="31">
        <f t="shared" si="2"/>
        <v>0</v>
      </c>
      <c r="Y29" s="31">
        <f t="shared" si="2"/>
        <v>0</v>
      </c>
      <c r="Z29" s="31">
        <f t="shared" si="2"/>
        <v>0</v>
      </c>
      <c r="AA29" s="31">
        <f t="shared" si="2"/>
        <v>0</v>
      </c>
      <c r="AB29" s="31">
        <f t="shared" si="2"/>
        <v>0</v>
      </c>
      <c r="AC29" s="31">
        <f t="shared" si="2"/>
        <v>0</v>
      </c>
      <c r="AD29" s="31">
        <f t="shared" si="2"/>
        <v>0</v>
      </c>
      <c r="AE29" s="31">
        <f t="shared" si="2"/>
        <v>0</v>
      </c>
      <c r="AF29" s="31">
        <f t="shared" si="2"/>
        <v>0</v>
      </c>
      <c r="AG29" s="31">
        <f t="shared" si="2"/>
        <v>0</v>
      </c>
      <c r="AH29" s="29">
        <f t="shared" si="3"/>
        <v>0</v>
      </c>
      <c r="AI29" s="29">
        <f t="shared" si="4"/>
        <v>0</v>
      </c>
      <c r="AJ29" s="29">
        <f t="shared" si="5"/>
        <v>0</v>
      </c>
    </row>
    <row r="30" spans="1:36" ht="48" customHeight="1" thickBot="1" x14ac:dyDescent="0.35">
      <c r="A30" s="35">
        <v>12</v>
      </c>
      <c r="B30" s="141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>
        <f t="shared" si="6"/>
        <v>0</v>
      </c>
      <c r="P30" s="30">
        <f t="shared" si="7"/>
        <v>0</v>
      </c>
      <c r="Q30" s="29">
        <f t="shared" si="8"/>
        <v>0</v>
      </c>
      <c r="R30" s="28"/>
      <c r="S30" s="9" t="str">
        <f t="shared" si="9"/>
        <v/>
      </c>
      <c r="T30" s="8"/>
      <c r="U30" s="11"/>
      <c r="V30" s="4"/>
      <c r="W30" s="31">
        <f t="shared" si="10"/>
        <v>0</v>
      </c>
      <c r="X30" s="31">
        <f t="shared" si="2"/>
        <v>0</v>
      </c>
      <c r="Y30" s="31">
        <f t="shared" si="2"/>
        <v>0</v>
      </c>
      <c r="Z30" s="31">
        <f t="shared" si="2"/>
        <v>0</v>
      </c>
      <c r="AA30" s="31">
        <f t="shared" si="2"/>
        <v>0</v>
      </c>
      <c r="AB30" s="31">
        <f t="shared" si="2"/>
        <v>0</v>
      </c>
      <c r="AC30" s="31">
        <f t="shared" si="2"/>
        <v>0</v>
      </c>
      <c r="AD30" s="31">
        <f t="shared" si="2"/>
        <v>0</v>
      </c>
      <c r="AE30" s="31">
        <f t="shared" si="2"/>
        <v>0</v>
      </c>
      <c r="AF30" s="31">
        <f t="shared" si="2"/>
        <v>0</v>
      </c>
      <c r="AG30" s="31">
        <f t="shared" si="2"/>
        <v>0</v>
      </c>
      <c r="AH30" s="29">
        <f t="shared" si="3"/>
        <v>0</v>
      </c>
      <c r="AI30" s="29">
        <f t="shared" si="4"/>
        <v>0</v>
      </c>
      <c r="AJ30" s="29">
        <f t="shared" si="5"/>
        <v>0</v>
      </c>
    </row>
    <row r="31" spans="1:36" ht="48" customHeight="1" thickBot="1" x14ac:dyDescent="0.35">
      <c r="A31" s="35">
        <v>13</v>
      </c>
      <c r="B31" s="141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>
        <f t="shared" si="6"/>
        <v>0</v>
      </c>
      <c r="P31" s="30">
        <f t="shared" si="7"/>
        <v>0</v>
      </c>
      <c r="Q31" s="29">
        <f t="shared" si="8"/>
        <v>0</v>
      </c>
      <c r="R31" s="28"/>
      <c r="S31" s="9" t="str">
        <f t="shared" si="9"/>
        <v/>
      </c>
      <c r="T31" s="8"/>
      <c r="U31" s="11"/>
      <c r="V31" s="4"/>
      <c r="W31" s="31">
        <f t="shared" si="10"/>
        <v>0</v>
      </c>
      <c r="X31" s="31">
        <f t="shared" si="2"/>
        <v>0</v>
      </c>
      <c r="Y31" s="31">
        <f t="shared" si="2"/>
        <v>0</v>
      </c>
      <c r="Z31" s="31">
        <f t="shared" si="2"/>
        <v>0</v>
      </c>
      <c r="AA31" s="31">
        <f t="shared" si="2"/>
        <v>0</v>
      </c>
      <c r="AB31" s="31">
        <f t="shared" si="2"/>
        <v>0</v>
      </c>
      <c r="AC31" s="31">
        <f t="shared" si="2"/>
        <v>0</v>
      </c>
      <c r="AD31" s="31">
        <f t="shared" si="2"/>
        <v>0</v>
      </c>
      <c r="AE31" s="31">
        <f t="shared" si="2"/>
        <v>0</v>
      </c>
      <c r="AF31" s="31">
        <f t="shared" si="2"/>
        <v>0</v>
      </c>
      <c r="AG31" s="31">
        <f t="shared" si="2"/>
        <v>0</v>
      </c>
      <c r="AH31" s="29">
        <f t="shared" si="3"/>
        <v>0</v>
      </c>
      <c r="AI31" s="29">
        <f t="shared" si="4"/>
        <v>0</v>
      </c>
      <c r="AJ31" s="29">
        <f t="shared" si="5"/>
        <v>0</v>
      </c>
    </row>
    <row r="32" spans="1:36" ht="48" customHeight="1" thickBot="1" x14ac:dyDescent="0.35">
      <c r="A32" s="35">
        <v>14</v>
      </c>
      <c r="B32" s="141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>
        <f t="shared" si="6"/>
        <v>0</v>
      </c>
      <c r="P32" s="30">
        <f t="shared" si="7"/>
        <v>0</v>
      </c>
      <c r="Q32" s="29">
        <f t="shared" si="8"/>
        <v>0</v>
      </c>
      <c r="R32" s="28"/>
      <c r="S32" s="9" t="str">
        <f t="shared" si="9"/>
        <v/>
      </c>
      <c r="T32" s="8"/>
      <c r="U32" s="11"/>
      <c r="V32" s="4"/>
      <c r="W32" s="31">
        <f t="shared" si="10"/>
        <v>0</v>
      </c>
      <c r="X32" s="31">
        <f t="shared" si="2"/>
        <v>0</v>
      </c>
      <c r="Y32" s="31">
        <f t="shared" si="2"/>
        <v>0</v>
      </c>
      <c r="Z32" s="31">
        <f t="shared" si="2"/>
        <v>0</v>
      </c>
      <c r="AA32" s="31">
        <f t="shared" si="2"/>
        <v>0</v>
      </c>
      <c r="AB32" s="31">
        <f t="shared" si="2"/>
        <v>0</v>
      </c>
      <c r="AC32" s="31">
        <f t="shared" si="2"/>
        <v>0</v>
      </c>
      <c r="AD32" s="31">
        <f t="shared" si="2"/>
        <v>0</v>
      </c>
      <c r="AE32" s="31">
        <f t="shared" si="2"/>
        <v>0</v>
      </c>
      <c r="AF32" s="31">
        <f t="shared" si="2"/>
        <v>0</v>
      </c>
      <c r="AG32" s="31">
        <f t="shared" si="2"/>
        <v>0</v>
      </c>
      <c r="AH32" s="29">
        <f t="shared" si="3"/>
        <v>0</v>
      </c>
      <c r="AI32" s="29">
        <f t="shared" si="4"/>
        <v>0</v>
      </c>
      <c r="AJ32" s="29">
        <f t="shared" si="5"/>
        <v>0</v>
      </c>
    </row>
    <row r="33" spans="1:36" ht="48" customHeight="1" thickBot="1" x14ac:dyDescent="0.35">
      <c r="A33" s="35">
        <v>15</v>
      </c>
      <c r="B33" s="141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>
        <f t="shared" si="6"/>
        <v>0</v>
      </c>
      <c r="P33" s="30">
        <f t="shared" si="7"/>
        <v>0</v>
      </c>
      <c r="Q33" s="29">
        <f t="shared" si="8"/>
        <v>0</v>
      </c>
      <c r="R33" s="28"/>
      <c r="S33" s="9" t="str">
        <f t="shared" si="9"/>
        <v/>
      </c>
      <c r="T33" s="8"/>
      <c r="U33" s="11"/>
      <c r="V33" s="4"/>
      <c r="W33" s="31">
        <f t="shared" si="10"/>
        <v>0</v>
      </c>
      <c r="X33" s="31">
        <f t="shared" si="2"/>
        <v>0</v>
      </c>
      <c r="Y33" s="31">
        <f t="shared" si="2"/>
        <v>0</v>
      </c>
      <c r="Z33" s="31">
        <f t="shared" si="2"/>
        <v>0</v>
      </c>
      <c r="AA33" s="31">
        <f t="shared" si="2"/>
        <v>0</v>
      </c>
      <c r="AB33" s="31">
        <f t="shared" si="2"/>
        <v>0</v>
      </c>
      <c r="AC33" s="31">
        <f t="shared" si="2"/>
        <v>0</v>
      </c>
      <c r="AD33" s="31">
        <f t="shared" si="2"/>
        <v>0</v>
      </c>
      <c r="AE33" s="31">
        <f t="shared" si="2"/>
        <v>0</v>
      </c>
      <c r="AF33" s="31">
        <f t="shared" si="2"/>
        <v>0</v>
      </c>
      <c r="AG33" s="31">
        <f t="shared" si="2"/>
        <v>0</v>
      </c>
      <c r="AH33" s="29">
        <f t="shared" si="3"/>
        <v>0</v>
      </c>
      <c r="AI33" s="29">
        <f t="shared" si="4"/>
        <v>0</v>
      </c>
      <c r="AJ33" s="29">
        <f t="shared" si="5"/>
        <v>0</v>
      </c>
    </row>
    <row r="34" spans="1:36" ht="48" customHeight="1" thickBot="1" x14ac:dyDescent="0.35">
      <c r="A34" s="35">
        <v>16</v>
      </c>
      <c r="B34" s="141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>
        <f t="shared" si="6"/>
        <v>0</v>
      </c>
      <c r="P34" s="30">
        <f t="shared" si="7"/>
        <v>0</v>
      </c>
      <c r="Q34" s="29">
        <f t="shared" si="8"/>
        <v>0</v>
      </c>
      <c r="R34" s="28"/>
      <c r="S34" s="9" t="str">
        <f t="shared" si="9"/>
        <v/>
      </c>
      <c r="T34" s="8"/>
      <c r="U34" s="11"/>
      <c r="V34" s="4"/>
      <c r="W34" s="31">
        <f t="shared" si="10"/>
        <v>0</v>
      </c>
      <c r="X34" s="31">
        <f t="shared" si="2"/>
        <v>0</v>
      </c>
      <c r="Y34" s="31">
        <f t="shared" si="2"/>
        <v>0</v>
      </c>
      <c r="Z34" s="31">
        <f t="shared" si="2"/>
        <v>0</v>
      </c>
      <c r="AA34" s="31">
        <f t="shared" si="2"/>
        <v>0</v>
      </c>
      <c r="AB34" s="31">
        <f t="shared" si="2"/>
        <v>0</v>
      </c>
      <c r="AC34" s="31">
        <f t="shared" si="2"/>
        <v>0</v>
      </c>
      <c r="AD34" s="31">
        <f t="shared" si="2"/>
        <v>0</v>
      </c>
      <c r="AE34" s="31">
        <f t="shared" si="2"/>
        <v>0</v>
      </c>
      <c r="AF34" s="31">
        <f t="shared" si="2"/>
        <v>0</v>
      </c>
      <c r="AG34" s="31">
        <f t="shared" si="2"/>
        <v>0</v>
      </c>
      <c r="AH34" s="29">
        <f t="shared" si="3"/>
        <v>0</v>
      </c>
      <c r="AI34" s="29">
        <f t="shared" si="4"/>
        <v>0</v>
      </c>
      <c r="AJ34" s="29">
        <f t="shared" si="5"/>
        <v>0</v>
      </c>
    </row>
    <row r="35" spans="1:36" ht="48" customHeight="1" thickBot="1" x14ac:dyDescent="0.35">
      <c r="A35" s="35">
        <v>17</v>
      </c>
      <c r="B35" s="141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>
        <f t="shared" si="6"/>
        <v>0</v>
      </c>
      <c r="P35" s="30">
        <f t="shared" si="7"/>
        <v>0</v>
      </c>
      <c r="Q35" s="29">
        <f t="shared" si="8"/>
        <v>0</v>
      </c>
      <c r="R35" s="28"/>
      <c r="S35" s="9" t="str">
        <f t="shared" si="9"/>
        <v/>
      </c>
      <c r="T35" s="8"/>
      <c r="U35" s="11"/>
      <c r="V35" s="4"/>
      <c r="W35" s="31">
        <f t="shared" si="10"/>
        <v>0</v>
      </c>
      <c r="X35" s="31">
        <f t="shared" si="10"/>
        <v>0</v>
      </c>
      <c r="Y35" s="31">
        <f t="shared" si="10"/>
        <v>0</v>
      </c>
      <c r="Z35" s="31">
        <f t="shared" si="10"/>
        <v>0</v>
      </c>
      <c r="AA35" s="31">
        <f t="shared" si="10"/>
        <v>0</v>
      </c>
      <c r="AB35" s="31">
        <f t="shared" si="10"/>
        <v>0</v>
      </c>
      <c r="AC35" s="31">
        <f t="shared" si="10"/>
        <v>0</v>
      </c>
      <c r="AD35" s="31">
        <f t="shared" si="10"/>
        <v>0</v>
      </c>
      <c r="AE35" s="31">
        <f t="shared" si="10"/>
        <v>0</v>
      </c>
      <c r="AF35" s="31">
        <f t="shared" si="10"/>
        <v>0</v>
      </c>
      <c r="AG35" s="31">
        <f t="shared" si="10"/>
        <v>0</v>
      </c>
      <c r="AH35" s="29">
        <f t="shared" si="3"/>
        <v>0</v>
      </c>
      <c r="AI35" s="29">
        <f t="shared" si="4"/>
        <v>0</v>
      </c>
      <c r="AJ35" s="29">
        <f t="shared" si="5"/>
        <v>0</v>
      </c>
    </row>
    <row r="36" spans="1:36" ht="48" customHeight="1" thickBot="1" x14ac:dyDescent="0.35">
      <c r="A36" s="35">
        <v>18</v>
      </c>
      <c r="B36" s="141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>
        <f t="shared" si="6"/>
        <v>0</v>
      </c>
      <c r="P36" s="30">
        <f t="shared" si="7"/>
        <v>0</v>
      </c>
      <c r="Q36" s="29">
        <f t="shared" si="8"/>
        <v>0</v>
      </c>
      <c r="R36" s="28"/>
      <c r="S36" s="9" t="str">
        <f t="shared" si="9"/>
        <v/>
      </c>
      <c r="T36" s="8"/>
      <c r="U36" s="11"/>
      <c r="V36" s="4"/>
      <c r="W36" s="31">
        <f t="shared" si="10"/>
        <v>0</v>
      </c>
      <c r="X36" s="31">
        <f t="shared" si="10"/>
        <v>0</v>
      </c>
      <c r="Y36" s="31">
        <f t="shared" si="10"/>
        <v>0</v>
      </c>
      <c r="Z36" s="31">
        <f t="shared" si="10"/>
        <v>0</v>
      </c>
      <c r="AA36" s="31">
        <f t="shared" si="10"/>
        <v>0</v>
      </c>
      <c r="AB36" s="31">
        <f t="shared" si="10"/>
        <v>0</v>
      </c>
      <c r="AC36" s="31">
        <f t="shared" si="10"/>
        <v>0</v>
      </c>
      <c r="AD36" s="31">
        <f t="shared" si="10"/>
        <v>0</v>
      </c>
      <c r="AE36" s="31">
        <f t="shared" si="10"/>
        <v>0</v>
      </c>
      <c r="AF36" s="31">
        <f t="shared" si="10"/>
        <v>0</v>
      </c>
      <c r="AG36" s="31">
        <f t="shared" si="10"/>
        <v>0</v>
      </c>
      <c r="AH36" s="29">
        <f t="shared" si="3"/>
        <v>0</v>
      </c>
      <c r="AI36" s="29">
        <f t="shared" si="4"/>
        <v>0</v>
      </c>
      <c r="AJ36" s="29">
        <f t="shared" si="5"/>
        <v>0</v>
      </c>
    </row>
    <row r="37" spans="1:36" ht="48" customHeight="1" thickBot="1" x14ac:dyDescent="0.35">
      <c r="A37" s="35">
        <v>19</v>
      </c>
      <c r="B37" s="141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>
        <f t="shared" si="6"/>
        <v>0</v>
      </c>
      <c r="P37" s="30">
        <f t="shared" si="7"/>
        <v>0</v>
      </c>
      <c r="Q37" s="29">
        <f t="shared" si="8"/>
        <v>0</v>
      </c>
      <c r="R37" s="28"/>
      <c r="S37" s="9" t="str">
        <f t="shared" si="9"/>
        <v/>
      </c>
      <c r="T37" s="8"/>
      <c r="U37" s="11"/>
      <c r="V37" s="4"/>
      <c r="W37" s="31">
        <f t="shared" si="10"/>
        <v>0</v>
      </c>
      <c r="X37" s="31">
        <f t="shared" si="10"/>
        <v>0</v>
      </c>
      <c r="Y37" s="31">
        <f t="shared" si="10"/>
        <v>0</v>
      </c>
      <c r="Z37" s="31">
        <f t="shared" si="10"/>
        <v>0</v>
      </c>
      <c r="AA37" s="31">
        <f t="shared" si="10"/>
        <v>0</v>
      </c>
      <c r="AB37" s="31">
        <f t="shared" si="10"/>
        <v>0</v>
      </c>
      <c r="AC37" s="31">
        <f t="shared" si="10"/>
        <v>0</v>
      </c>
      <c r="AD37" s="31">
        <f t="shared" si="10"/>
        <v>0</v>
      </c>
      <c r="AE37" s="31">
        <f t="shared" si="10"/>
        <v>0</v>
      </c>
      <c r="AF37" s="31">
        <f t="shared" si="10"/>
        <v>0</v>
      </c>
      <c r="AG37" s="31">
        <f t="shared" si="10"/>
        <v>0</v>
      </c>
      <c r="AH37" s="29">
        <f t="shared" si="3"/>
        <v>0</v>
      </c>
      <c r="AI37" s="29">
        <f t="shared" si="4"/>
        <v>0</v>
      </c>
      <c r="AJ37" s="29">
        <f t="shared" si="5"/>
        <v>0</v>
      </c>
    </row>
    <row r="38" spans="1:36" ht="48" customHeight="1" thickBot="1" x14ac:dyDescent="0.35">
      <c r="A38" s="35">
        <v>20</v>
      </c>
      <c r="B38" s="1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>
        <f t="shared" si="6"/>
        <v>0</v>
      </c>
      <c r="P38" s="30">
        <f t="shared" si="7"/>
        <v>0</v>
      </c>
      <c r="Q38" s="29">
        <f t="shared" si="8"/>
        <v>0</v>
      </c>
      <c r="R38" s="28"/>
      <c r="S38" s="9" t="str">
        <f t="shared" si="9"/>
        <v/>
      </c>
      <c r="T38" s="8"/>
      <c r="U38" s="11"/>
      <c r="V38" s="4"/>
      <c r="W38" s="31">
        <f t="shared" si="10"/>
        <v>0</v>
      </c>
      <c r="X38" s="31">
        <f t="shared" si="10"/>
        <v>0</v>
      </c>
      <c r="Y38" s="31">
        <f t="shared" si="10"/>
        <v>0</v>
      </c>
      <c r="Z38" s="31">
        <f t="shared" si="10"/>
        <v>0</v>
      </c>
      <c r="AA38" s="31">
        <f t="shared" si="10"/>
        <v>0</v>
      </c>
      <c r="AB38" s="31">
        <f t="shared" si="10"/>
        <v>0</v>
      </c>
      <c r="AC38" s="31">
        <f t="shared" si="10"/>
        <v>0</v>
      </c>
      <c r="AD38" s="31">
        <f t="shared" si="10"/>
        <v>0</v>
      </c>
      <c r="AE38" s="31">
        <f t="shared" si="10"/>
        <v>0</v>
      </c>
      <c r="AF38" s="31">
        <f t="shared" si="10"/>
        <v>0</v>
      </c>
      <c r="AG38" s="31">
        <f t="shared" si="10"/>
        <v>0</v>
      </c>
      <c r="AH38" s="29">
        <f t="shared" si="3"/>
        <v>0</v>
      </c>
      <c r="AI38" s="29">
        <f t="shared" si="4"/>
        <v>0</v>
      </c>
      <c r="AJ38" s="29">
        <f t="shared" si="5"/>
        <v>0</v>
      </c>
    </row>
    <row r="39" spans="1:36" ht="48" customHeight="1" thickBot="1" x14ac:dyDescent="0.35">
      <c r="A39" s="35">
        <v>21</v>
      </c>
      <c r="B39" s="141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>
        <f t="shared" si="6"/>
        <v>0</v>
      </c>
      <c r="P39" s="30">
        <f t="shared" si="7"/>
        <v>0</v>
      </c>
      <c r="Q39" s="29">
        <f t="shared" si="8"/>
        <v>0</v>
      </c>
      <c r="R39" s="28"/>
      <c r="S39" s="9" t="str">
        <f t="shared" si="9"/>
        <v/>
      </c>
      <c r="T39" s="8"/>
      <c r="U39" s="11"/>
      <c r="V39" s="4"/>
      <c r="W39" s="31">
        <f t="shared" si="10"/>
        <v>0</v>
      </c>
      <c r="X39" s="31">
        <f t="shared" si="10"/>
        <v>0</v>
      </c>
      <c r="Y39" s="31">
        <f t="shared" si="10"/>
        <v>0</v>
      </c>
      <c r="Z39" s="31">
        <f t="shared" si="10"/>
        <v>0</v>
      </c>
      <c r="AA39" s="31">
        <f t="shared" si="10"/>
        <v>0</v>
      </c>
      <c r="AB39" s="31">
        <f t="shared" si="10"/>
        <v>0</v>
      </c>
      <c r="AC39" s="31">
        <f t="shared" si="10"/>
        <v>0</v>
      </c>
      <c r="AD39" s="31">
        <f t="shared" si="10"/>
        <v>0</v>
      </c>
      <c r="AE39" s="31">
        <f t="shared" si="10"/>
        <v>0</v>
      </c>
      <c r="AF39" s="31">
        <f t="shared" si="10"/>
        <v>0</v>
      </c>
      <c r="AG39" s="31">
        <f t="shared" si="10"/>
        <v>0</v>
      </c>
      <c r="AH39" s="29">
        <f t="shared" si="3"/>
        <v>0</v>
      </c>
      <c r="AI39" s="29">
        <f t="shared" si="4"/>
        <v>0</v>
      </c>
      <c r="AJ39" s="29">
        <f t="shared" si="5"/>
        <v>0</v>
      </c>
    </row>
    <row r="40" spans="1:36" ht="48" customHeight="1" thickBot="1" x14ac:dyDescent="0.35">
      <c r="A40" s="35">
        <v>22</v>
      </c>
      <c r="B40" s="141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>
        <f t="shared" si="6"/>
        <v>0</v>
      </c>
      <c r="P40" s="30">
        <f t="shared" si="7"/>
        <v>0</v>
      </c>
      <c r="Q40" s="29">
        <f t="shared" si="8"/>
        <v>0</v>
      </c>
      <c r="R40" s="28"/>
      <c r="S40" s="9" t="str">
        <f t="shared" si="9"/>
        <v/>
      </c>
      <c r="T40" s="8"/>
      <c r="U40" s="11"/>
      <c r="V40" s="4"/>
      <c r="W40" s="31">
        <f t="shared" si="10"/>
        <v>0</v>
      </c>
      <c r="X40" s="31">
        <f t="shared" si="10"/>
        <v>0</v>
      </c>
      <c r="Y40" s="31">
        <f t="shared" si="10"/>
        <v>0</v>
      </c>
      <c r="Z40" s="31">
        <f t="shared" si="10"/>
        <v>0</v>
      </c>
      <c r="AA40" s="31">
        <f t="shared" si="10"/>
        <v>0</v>
      </c>
      <c r="AB40" s="31">
        <f t="shared" si="10"/>
        <v>0</v>
      </c>
      <c r="AC40" s="31">
        <f t="shared" si="10"/>
        <v>0</v>
      </c>
      <c r="AD40" s="31">
        <f t="shared" si="10"/>
        <v>0</v>
      </c>
      <c r="AE40" s="31">
        <f t="shared" si="10"/>
        <v>0</v>
      </c>
      <c r="AF40" s="31">
        <f t="shared" si="10"/>
        <v>0</v>
      </c>
      <c r="AG40" s="31">
        <f t="shared" si="10"/>
        <v>0</v>
      </c>
      <c r="AH40" s="29">
        <f t="shared" si="3"/>
        <v>0</v>
      </c>
      <c r="AI40" s="29">
        <f t="shared" si="4"/>
        <v>0</v>
      </c>
      <c r="AJ40" s="29">
        <f t="shared" si="5"/>
        <v>0</v>
      </c>
    </row>
    <row r="41" spans="1:36" ht="48" customHeight="1" thickBot="1" x14ac:dyDescent="0.35">
      <c r="A41" s="35">
        <v>23</v>
      </c>
      <c r="B41" s="141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>
        <f t="shared" si="6"/>
        <v>0</v>
      </c>
      <c r="P41" s="30">
        <f t="shared" si="7"/>
        <v>0</v>
      </c>
      <c r="Q41" s="29">
        <f t="shared" si="8"/>
        <v>0</v>
      </c>
      <c r="R41" s="28"/>
      <c r="S41" s="9" t="str">
        <f t="shared" si="9"/>
        <v/>
      </c>
      <c r="T41" s="8"/>
      <c r="U41" s="11"/>
      <c r="V41" s="4"/>
      <c r="W41" s="31">
        <f t="shared" si="10"/>
        <v>0</v>
      </c>
      <c r="X41" s="31">
        <f t="shared" si="10"/>
        <v>0</v>
      </c>
      <c r="Y41" s="31">
        <f t="shared" si="10"/>
        <v>0</v>
      </c>
      <c r="Z41" s="31">
        <f t="shared" si="10"/>
        <v>0</v>
      </c>
      <c r="AA41" s="31">
        <f t="shared" si="10"/>
        <v>0</v>
      </c>
      <c r="AB41" s="31">
        <f t="shared" si="10"/>
        <v>0</v>
      </c>
      <c r="AC41" s="31">
        <f t="shared" si="10"/>
        <v>0</v>
      </c>
      <c r="AD41" s="31">
        <f t="shared" si="10"/>
        <v>0</v>
      </c>
      <c r="AE41" s="31">
        <f t="shared" si="10"/>
        <v>0</v>
      </c>
      <c r="AF41" s="31">
        <f t="shared" si="10"/>
        <v>0</v>
      </c>
      <c r="AG41" s="31">
        <f t="shared" si="10"/>
        <v>0</v>
      </c>
      <c r="AH41" s="29">
        <f t="shared" si="3"/>
        <v>0</v>
      </c>
      <c r="AI41" s="29">
        <f t="shared" si="4"/>
        <v>0</v>
      </c>
      <c r="AJ41" s="29">
        <f t="shared" si="5"/>
        <v>0</v>
      </c>
    </row>
    <row r="42" spans="1:36" ht="48" customHeight="1" thickBot="1" x14ac:dyDescent="0.35">
      <c r="A42" s="35">
        <v>24</v>
      </c>
      <c r="B42" s="141"/>
      <c r="C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>
        <f t="shared" si="6"/>
        <v>0</v>
      </c>
      <c r="P42" s="30">
        <f t="shared" si="7"/>
        <v>0</v>
      </c>
      <c r="Q42" s="29">
        <f t="shared" si="8"/>
        <v>0</v>
      </c>
      <c r="R42" s="28"/>
      <c r="S42" s="9" t="str">
        <f t="shared" si="9"/>
        <v/>
      </c>
      <c r="T42" s="8"/>
      <c r="U42" s="11"/>
      <c r="V42" s="4"/>
      <c r="W42" s="31">
        <f t="shared" si="10"/>
        <v>0</v>
      </c>
      <c r="X42" s="31">
        <f t="shared" si="10"/>
        <v>0</v>
      </c>
      <c r="Y42" s="31">
        <f t="shared" si="10"/>
        <v>0</v>
      </c>
      <c r="Z42" s="31">
        <f t="shared" si="10"/>
        <v>0</v>
      </c>
      <c r="AA42" s="31">
        <f t="shared" si="10"/>
        <v>0</v>
      </c>
      <c r="AB42" s="31">
        <f t="shared" si="10"/>
        <v>0</v>
      </c>
      <c r="AC42" s="31">
        <f t="shared" si="10"/>
        <v>0</v>
      </c>
      <c r="AD42" s="31">
        <f t="shared" si="10"/>
        <v>0</v>
      </c>
      <c r="AE42" s="31">
        <f t="shared" si="10"/>
        <v>0</v>
      </c>
      <c r="AF42" s="31">
        <f t="shared" si="10"/>
        <v>0</v>
      </c>
      <c r="AG42" s="31">
        <f t="shared" si="10"/>
        <v>0</v>
      </c>
      <c r="AH42" s="29">
        <f t="shared" si="3"/>
        <v>0</v>
      </c>
      <c r="AI42" s="29">
        <f t="shared" si="4"/>
        <v>0</v>
      </c>
      <c r="AJ42" s="29">
        <f t="shared" si="5"/>
        <v>0</v>
      </c>
    </row>
    <row r="43" spans="1:36" ht="48" customHeight="1" thickBot="1" x14ac:dyDescent="0.35">
      <c r="A43" s="35">
        <v>25</v>
      </c>
      <c r="B43" s="141"/>
      <c r="C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>
        <f t="shared" si="6"/>
        <v>0</v>
      </c>
      <c r="P43" s="30">
        <f t="shared" si="7"/>
        <v>0</v>
      </c>
      <c r="Q43" s="29">
        <f t="shared" si="8"/>
        <v>0</v>
      </c>
      <c r="R43" s="28"/>
      <c r="S43" s="9" t="str">
        <f t="shared" si="9"/>
        <v/>
      </c>
      <c r="T43" s="8"/>
      <c r="U43" s="11"/>
      <c r="V43" s="4"/>
      <c r="W43" s="31">
        <f t="shared" si="10"/>
        <v>0</v>
      </c>
      <c r="X43" s="31">
        <f t="shared" si="10"/>
        <v>0</v>
      </c>
      <c r="Y43" s="31">
        <f t="shared" si="10"/>
        <v>0</v>
      </c>
      <c r="Z43" s="31">
        <f t="shared" si="10"/>
        <v>0</v>
      </c>
      <c r="AA43" s="31">
        <f t="shared" si="10"/>
        <v>0</v>
      </c>
      <c r="AB43" s="31">
        <f t="shared" si="10"/>
        <v>0</v>
      </c>
      <c r="AC43" s="31">
        <f t="shared" si="10"/>
        <v>0</v>
      </c>
      <c r="AD43" s="31">
        <f t="shared" si="10"/>
        <v>0</v>
      </c>
      <c r="AE43" s="31">
        <f t="shared" si="10"/>
        <v>0</v>
      </c>
      <c r="AF43" s="31">
        <f t="shared" si="10"/>
        <v>0</v>
      </c>
      <c r="AG43" s="31">
        <f t="shared" si="10"/>
        <v>0</v>
      </c>
      <c r="AH43" s="29">
        <f t="shared" si="3"/>
        <v>0</v>
      </c>
      <c r="AI43" s="29">
        <f t="shared" si="4"/>
        <v>0</v>
      </c>
      <c r="AJ43" s="29">
        <f t="shared" si="5"/>
        <v>0</v>
      </c>
    </row>
    <row r="44" spans="1:36" ht="48" customHeight="1" thickBot="1" x14ac:dyDescent="0.35">
      <c r="A44" s="35">
        <v>26</v>
      </c>
      <c r="B44" s="141"/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>
        <f t="shared" si="6"/>
        <v>0</v>
      </c>
      <c r="P44" s="30">
        <f t="shared" si="7"/>
        <v>0</v>
      </c>
      <c r="Q44" s="29">
        <f t="shared" si="8"/>
        <v>0</v>
      </c>
      <c r="R44" s="28"/>
      <c r="S44" s="9" t="str">
        <f t="shared" si="9"/>
        <v/>
      </c>
      <c r="T44" s="8"/>
      <c r="U44" s="11"/>
      <c r="V44" s="4"/>
      <c r="W44" s="31">
        <f t="shared" si="10"/>
        <v>0</v>
      </c>
      <c r="X44" s="31">
        <f t="shared" si="10"/>
        <v>0</v>
      </c>
      <c r="Y44" s="31">
        <f t="shared" si="10"/>
        <v>0</v>
      </c>
      <c r="Z44" s="31">
        <f t="shared" si="10"/>
        <v>0</v>
      </c>
      <c r="AA44" s="31">
        <f t="shared" si="10"/>
        <v>0</v>
      </c>
      <c r="AB44" s="31">
        <f t="shared" si="10"/>
        <v>0</v>
      </c>
      <c r="AC44" s="31">
        <f t="shared" si="10"/>
        <v>0</v>
      </c>
      <c r="AD44" s="31">
        <f t="shared" si="10"/>
        <v>0</v>
      </c>
      <c r="AE44" s="31">
        <f t="shared" si="10"/>
        <v>0</v>
      </c>
      <c r="AF44" s="31">
        <f t="shared" si="10"/>
        <v>0</v>
      </c>
      <c r="AG44" s="31">
        <f t="shared" si="10"/>
        <v>0</v>
      </c>
      <c r="AH44" s="29">
        <f t="shared" si="3"/>
        <v>0</v>
      </c>
      <c r="AI44" s="29">
        <f t="shared" si="4"/>
        <v>0</v>
      </c>
      <c r="AJ44" s="29">
        <f t="shared" si="5"/>
        <v>0</v>
      </c>
    </row>
    <row r="45" spans="1:36" ht="48" customHeight="1" thickBot="1" x14ac:dyDescent="0.35">
      <c r="A45" s="35">
        <v>27</v>
      </c>
      <c r="B45" s="141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>
        <f t="shared" si="6"/>
        <v>0</v>
      </c>
      <c r="P45" s="30">
        <f t="shared" si="7"/>
        <v>0</v>
      </c>
      <c r="Q45" s="29">
        <f t="shared" si="8"/>
        <v>0</v>
      </c>
      <c r="R45" s="28"/>
      <c r="S45" s="9" t="str">
        <f t="shared" si="9"/>
        <v/>
      </c>
      <c r="T45" s="8"/>
      <c r="U45" s="11"/>
      <c r="V45" s="4"/>
      <c r="W45" s="31">
        <f t="shared" si="10"/>
        <v>0</v>
      </c>
      <c r="X45" s="31">
        <f t="shared" si="10"/>
        <v>0</v>
      </c>
      <c r="Y45" s="31">
        <f t="shared" si="10"/>
        <v>0</v>
      </c>
      <c r="Z45" s="31">
        <f t="shared" si="10"/>
        <v>0</v>
      </c>
      <c r="AA45" s="31">
        <f t="shared" si="10"/>
        <v>0</v>
      </c>
      <c r="AB45" s="31">
        <f t="shared" si="10"/>
        <v>0</v>
      </c>
      <c r="AC45" s="31">
        <f t="shared" si="10"/>
        <v>0</v>
      </c>
      <c r="AD45" s="31">
        <f t="shared" si="10"/>
        <v>0</v>
      </c>
      <c r="AE45" s="31">
        <f t="shared" si="10"/>
        <v>0</v>
      </c>
      <c r="AF45" s="31">
        <f t="shared" si="10"/>
        <v>0</v>
      </c>
      <c r="AG45" s="31">
        <f t="shared" si="10"/>
        <v>0</v>
      </c>
      <c r="AH45" s="29">
        <f t="shared" si="3"/>
        <v>0</v>
      </c>
      <c r="AI45" s="29">
        <f t="shared" si="4"/>
        <v>0</v>
      </c>
      <c r="AJ45" s="29">
        <f t="shared" si="5"/>
        <v>0</v>
      </c>
    </row>
    <row r="46" spans="1:36" ht="48" customHeight="1" thickBot="1" x14ac:dyDescent="0.35">
      <c r="A46" s="35">
        <v>28</v>
      </c>
      <c r="B46" s="141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>
        <f t="shared" si="6"/>
        <v>0</v>
      </c>
      <c r="P46" s="30">
        <f t="shared" si="7"/>
        <v>0</v>
      </c>
      <c r="Q46" s="29">
        <f t="shared" si="8"/>
        <v>0</v>
      </c>
      <c r="R46" s="28"/>
      <c r="S46" s="9" t="str">
        <f t="shared" si="9"/>
        <v/>
      </c>
      <c r="T46" s="8"/>
      <c r="U46" s="11"/>
      <c r="V46" s="4"/>
      <c r="W46" s="31">
        <f t="shared" si="10"/>
        <v>0</v>
      </c>
      <c r="X46" s="31">
        <f t="shared" si="10"/>
        <v>0</v>
      </c>
      <c r="Y46" s="31">
        <f t="shared" si="10"/>
        <v>0</v>
      </c>
      <c r="Z46" s="31">
        <f t="shared" si="10"/>
        <v>0</v>
      </c>
      <c r="AA46" s="31">
        <f t="shared" si="10"/>
        <v>0</v>
      </c>
      <c r="AB46" s="31">
        <f t="shared" si="10"/>
        <v>0</v>
      </c>
      <c r="AC46" s="31">
        <f t="shared" si="10"/>
        <v>0</v>
      </c>
      <c r="AD46" s="31">
        <f t="shared" si="10"/>
        <v>0</v>
      </c>
      <c r="AE46" s="31">
        <f t="shared" si="10"/>
        <v>0</v>
      </c>
      <c r="AF46" s="31">
        <f t="shared" si="10"/>
        <v>0</v>
      </c>
      <c r="AG46" s="31">
        <f t="shared" si="10"/>
        <v>0</v>
      </c>
      <c r="AH46" s="29">
        <f t="shared" si="3"/>
        <v>0</v>
      </c>
      <c r="AI46" s="29">
        <f t="shared" si="4"/>
        <v>0</v>
      </c>
      <c r="AJ46" s="29">
        <f t="shared" si="5"/>
        <v>0</v>
      </c>
    </row>
    <row r="47" spans="1:36" ht="48" customHeight="1" thickBot="1" x14ac:dyDescent="0.35">
      <c r="A47" s="35">
        <v>29</v>
      </c>
      <c r="B47" s="141"/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>
        <f t="shared" si="6"/>
        <v>0</v>
      </c>
      <c r="P47" s="30">
        <f t="shared" si="7"/>
        <v>0</v>
      </c>
      <c r="Q47" s="29">
        <f t="shared" si="8"/>
        <v>0</v>
      </c>
      <c r="R47" s="28"/>
      <c r="S47" s="9" t="str">
        <f t="shared" si="9"/>
        <v/>
      </c>
      <c r="T47" s="8"/>
      <c r="U47" s="11"/>
      <c r="V47" s="4"/>
      <c r="W47" s="31">
        <f t="shared" si="10"/>
        <v>0</v>
      </c>
      <c r="X47" s="31">
        <f t="shared" si="10"/>
        <v>0</v>
      </c>
      <c r="Y47" s="31">
        <f t="shared" si="10"/>
        <v>0</v>
      </c>
      <c r="Z47" s="31">
        <f t="shared" si="10"/>
        <v>0</v>
      </c>
      <c r="AA47" s="31">
        <f t="shared" si="10"/>
        <v>0</v>
      </c>
      <c r="AB47" s="31">
        <f t="shared" si="10"/>
        <v>0</v>
      </c>
      <c r="AC47" s="31">
        <f t="shared" si="10"/>
        <v>0</v>
      </c>
      <c r="AD47" s="31">
        <f t="shared" si="10"/>
        <v>0</v>
      </c>
      <c r="AE47" s="31">
        <f t="shared" si="10"/>
        <v>0</v>
      </c>
      <c r="AF47" s="31">
        <f t="shared" si="10"/>
        <v>0</v>
      </c>
      <c r="AG47" s="31">
        <f t="shared" si="10"/>
        <v>0</v>
      </c>
      <c r="AH47" s="29">
        <f t="shared" si="3"/>
        <v>0</v>
      </c>
      <c r="AI47" s="29">
        <f t="shared" si="4"/>
        <v>0</v>
      </c>
      <c r="AJ47" s="29">
        <f t="shared" si="5"/>
        <v>0</v>
      </c>
    </row>
    <row r="48" spans="1:36" ht="48" customHeight="1" thickBot="1" x14ac:dyDescent="0.35">
      <c r="A48" s="36">
        <v>30</v>
      </c>
      <c r="B48" s="141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>
        <f t="shared" si="6"/>
        <v>0</v>
      </c>
      <c r="P48" s="30">
        <f t="shared" si="7"/>
        <v>0</v>
      </c>
      <c r="Q48" s="29">
        <f t="shared" si="8"/>
        <v>0</v>
      </c>
      <c r="R48" s="28"/>
      <c r="S48" s="9" t="str">
        <f t="shared" si="9"/>
        <v/>
      </c>
      <c r="T48" s="8"/>
      <c r="U48" s="11"/>
      <c r="V48" s="4"/>
      <c r="W48" s="31">
        <f t="shared" si="10"/>
        <v>0</v>
      </c>
      <c r="X48" s="31">
        <f t="shared" si="10"/>
        <v>0</v>
      </c>
      <c r="Y48" s="31">
        <f t="shared" si="10"/>
        <v>0</v>
      </c>
      <c r="Z48" s="31">
        <f t="shared" si="10"/>
        <v>0</v>
      </c>
      <c r="AA48" s="31">
        <f t="shared" si="10"/>
        <v>0</v>
      </c>
      <c r="AB48" s="31">
        <f t="shared" si="10"/>
        <v>0</v>
      </c>
      <c r="AC48" s="31">
        <f t="shared" si="10"/>
        <v>0</v>
      </c>
      <c r="AD48" s="31">
        <f t="shared" si="10"/>
        <v>0</v>
      </c>
      <c r="AE48" s="31">
        <f t="shared" si="10"/>
        <v>0</v>
      </c>
      <c r="AF48" s="31">
        <f t="shared" si="10"/>
        <v>0</v>
      </c>
      <c r="AG48" s="31">
        <f t="shared" si="10"/>
        <v>0</v>
      </c>
      <c r="AH48" s="29">
        <f t="shared" si="3"/>
        <v>0</v>
      </c>
      <c r="AI48" s="29">
        <f t="shared" si="4"/>
        <v>0</v>
      </c>
      <c r="AJ48" s="29">
        <f t="shared" si="5"/>
        <v>0</v>
      </c>
    </row>
    <row r="49" spans="1:36" ht="48" customHeight="1" thickBot="1" x14ac:dyDescent="0.35">
      <c r="A49" s="36"/>
      <c r="B49" s="141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>
        <f t="shared" si="6"/>
        <v>0</v>
      </c>
      <c r="P49" s="30">
        <f t="shared" si="7"/>
        <v>0</v>
      </c>
      <c r="Q49" s="29">
        <f t="shared" si="8"/>
        <v>0</v>
      </c>
      <c r="R49" s="28"/>
      <c r="S49" s="9" t="str">
        <f t="shared" si="9"/>
        <v/>
      </c>
      <c r="T49" s="8"/>
      <c r="U49" s="11"/>
      <c r="V49" s="4"/>
      <c r="W49" s="31">
        <f t="shared" si="10"/>
        <v>0</v>
      </c>
      <c r="X49" s="31">
        <f t="shared" si="10"/>
        <v>0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0</v>
      </c>
      <c r="AD49" s="31">
        <f t="shared" si="10"/>
        <v>0</v>
      </c>
      <c r="AE49" s="31">
        <f t="shared" si="10"/>
        <v>0</v>
      </c>
      <c r="AF49" s="31">
        <f t="shared" si="10"/>
        <v>0</v>
      </c>
      <c r="AG49" s="31">
        <f t="shared" si="10"/>
        <v>0</v>
      </c>
      <c r="AH49" s="29">
        <f t="shared" si="3"/>
        <v>0</v>
      </c>
      <c r="AI49" s="29">
        <f t="shared" si="4"/>
        <v>0</v>
      </c>
      <c r="AJ49" s="29">
        <f t="shared" si="5"/>
        <v>0</v>
      </c>
    </row>
    <row r="50" spans="1:36" ht="48" customHeight="1" thickBot="1" x14ac:dyDescent="0.35">
      <c r="A50" s="36"/>
      <c r="B50" s="141"/>
      <c r="C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>
        <f t="shared" si="6"/>
        <v>0</v>
      </c>
      <c r="P50" s="30">
        <f t="shared" si="7"/>
        <v>0</v>
      </c>
      <c r="Q50" s="29">
        <f t="shared" si="8"/>
        <v>0</v>
      </c>
      <c r="R50" s="28"/>
      <c r="S50" s="9" t="str">
        <f t="shared" si="9"/>
        <v/>
      </c>
      <c r="T50" s="8"/>
      <c r="U50" s="11"/>
      <c r="V50" s="4"/>
      <c r="W50" s="31">
        <f t="shared" si="10"/>
        <v>0</v>
      </c>
      <c r="X50" s="31">
        <f t="shared" si="10"/>
        <v>0</v>
      </c>
      <c r="Y50" s="31">
        <f t="shared" si="10"/>
        <v>0</v>
      </c>
      <c r="Z50" s="31">
        <f t="shared" si="10"/>
        <v>0</v>
      </c>
      <c r="AA50" s="31">
        <f t="shared" si="10"/>
        <v>0</v>
      </c>
      <c r="AB50" s="31">
        <f t="shared" si="10"/>
        <v>0</v>
      </c>
      <c r="AC50" s="31">
        <f t="shared" si="10"/>
        <v>0</v>
      </c>
      <c r="AD50" s="31">
        <f t="shared" si="10"/>
        <v>0</v>
      </c>
      <c r="AE50" s="31">
        <f t="shared" si="10"/>
        <v>0</v>
      </c>
      <c r="AF50" s="31">
        <f t="shared" si="10"/>
        <v>0</v>
      </c>
      <c r="AG50" s="31">
        <f t="shared" si="10"/>
        <v>0</v>
      </c>
      <c r="AH50" s="29">
        <f t="shared" si="3"/>
        <v>0</v>
      </c>
      <c r="AI50" s="29">
        <f t="shared" si="4"/>
        <v>0</v>
      </c>
      <c r="AJ50" s="29">
        <f t="shared" si="5"/>
        <v>0</v>
      </c>
    </row>
  </sheetData>
  <sheetProtection algorithmName="SHA-512" hashValue="/BwD83/RK9DWCAYngxDtVqvfMsfeDsC6jO4ZgYt0mERb9hpUdHUAYuljcOZ8Kwlf5d/UnpSYSIvKQjonU0nFKQ==" saltValue="bG3/6+FDPI/UTB5wlquYfw==" spinCount="100000" sheet="1" objects="1" scenarios="1"/>
  <mergeCells count="32">
    <mergeCell ref="A1:S1"/>
    <mergeCell ref="N5:O5"/>
    <mergeCell ref="Q5:R5"/>
    <mergeCell ref="N6:O6"/>
    <mergeCell ref="Q6:R6"/>
    <mergeCell ref="C2:D2"/>
    <mergeCell ref="D3:E3"/>
    <mergeCell ref="F3:G3"/>
    <mergeCell ref="N4:O4"/>
    <mergeCell ref="Q4:R4"/>
    <mergeCell ref="N7:O7"/>
    <mergeCell ref="Q7:R7"/>
    <mergeCell ref="O16:Q16"/>
    <mergeCell ref="N8:O8"/>
    <mergeCell ref="Q8:R8"/>
    <mergeCell ref="N9:O9"/>
    <mergeCell ref="Q9:R9"/>
    <mergeCell ref="N10:O10"/>
    <mergeCell ref="N11:O11"/>
    <mergeCell ref="Q11:R11"/>
    <mergeCell ref="C14:G14"/>
    <mergeCell ref="C16:C17"/>
    <mergeCell ref="D16:K16"/>
    <mergeCell ref="L16:N16"/>
    <mergeCell ref="A16:B17"/>
    <mergeCell ref="AH16:AJ16"/>
    <mergeCell ref="R16:R17"/>
    <mergeCell ref="S16:S17"/>
    <mergeCell ref="U16:U17"/>
    <mergeCell ref="V16:V17"/>
    <mergeCell ref="W16:AD16"/>
    <mergeCell ref="AE16:AG16"/>
  </mergeCells>
  <phoneticPr fontId="1" type="noConversion"/>
  <dataValidations count="1">
    <dataValidation type="list" allowBlank="1" showInputMessage="1" showErrorMessage="1" sqref="B19:B50">
      <formula1>"製程設備,公用設備,空調系統,電力系統,照明系統"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總表</vt:lpstr>
      <vt:lpstr>105年</vt:lpstr>
      <vt:lpstr>106年</vt:lpstr>
      <vt:lpstr>107年</vt:lpstr>
      <vt:lpstr>108年</vt:lpstr>
      <vt:lpstr>'105年'!Print_Area</vt:lpstr>
      <vt:lpstr>'106年'!Print_Area</vt:lpstr>
      <vt:lpstr>'107年'!Print_Area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陳志堅</dc:creator>
  <cp:lastModifiedBy>潘姵儒</cp:lastModifiedBy>
  <cp:lastPrinted>2015-01-20T11:21:35Z</cp:lastPrinted>
  <dcterms:created xsi:type="dcterms:W3CDTF">1997-01-14T01:50:29Z</dcterms:created>
  <dcterms:modified xsi:type="dcterms:W3CDTF">2019-03-06T10:22:55Z</dcterms:modified>
</cp:coreProperties>
</file>